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2655" windowWidth="16890" windowHeight="8895" activeTab="0"/>
  </bookViews>
  <sheets>
    <sheet name="Input to Adcal" sheetId="1" r:id="rId1"/>
    <sheet name="Weekly Derivation" sheetId="2" r:id="rId2"/>
    <sheet name="Data Analysis" sheetId="3" r:id="rId3"/>
    <sheet name="B'lumford &amp; Poolbeg" sheetId="4" r:id="rId4"/>
  </sheets>
  <definedNames/>
  <calcPr fullCalcOnLoad="1"/>
</workbook>
</file>

<file path=xl/comments2.xml><?xml version="1.0" encoding="utf-8"?>
<comments xmlns="http://schemas.openxmlformats.org/spreadsheetml/2006/main">
  <authors>
    <author>ONEILL</author>
    <author>o'boyle</author>
  </authors>
  <commentList>
    <comment ref="D31" authorId="0">
      <text>
        <r>
          <rPr>
            <sz val="8"/>
            <rFont val="Tahoma"/>
            <family val="2"/>
          </rPr>
          <t xml:space="preserve">Average based on all Distillate plants
</t>
        </r>
      </text>
    </comment>
    <comment ref="D32" authorId="0">
      <text>
        <r>
          <rPr>
            <sz val="8"/>
            <rFont val="Tahoma"/>
            <family val="2"/>
          </rPr>
          <t xml:space="preserve">Average based on all Distillate plants
</t>
        </r>
      </text>
    </comment>
    <comment ref="D65" authorId="1">
      <text>
        <r>
          <rPr>
            <b/>
            <sz val="8"/>
            <rFont val="Tahoma"/>
            <family val="2"/>
          </rPr>
          <t>o'boyle:</t>
        </r>
        <r>
          <rPr>
            <sz val="8"/>
            <rFont val="Tahoma"/>
            <family val="2"/>
          </rPr>
          <t xml:space="preserve">
based on average Gas plant
</t>
        </r>
      </text>
    </comment>
    <comment ref="D66" authorId="1">
      <text>
        <r>
          <rPr>
            <b/>
            <sz val="8"/>
            <rFont val="Tahoma"/>
            <family val="2"/>
          </rPr>
          <t>o'boyle:</t>
        </r>
        <r>
          <rPr>
            <sz val="8"/>
            <rFont val="Tahoma"/>
            <family val="2"/>
          </rPr>
          <t xml:space="preserve">
based on average Gas plant
</t>
        </r>
      </text>
    </comment>
    <comment ref="D67" authorId="1">
      <text>
        <r>
          <rPr>
            <b/>
            <sz val="8"/>
            <rFont val="Tahoma"/>
            <family val="2"/>
          </rPr>
          <t>o'boyle:</t>
        </r>
        <r>
          <rPr>
            <sz val="8"/>
            <rFont val="Tahoma"/>
            <family val="2"/>
          </rPr>
          <t xml:space="preserve">
based on average Gas plant
</t>
        </r>
      </text>
    </comment>
    <comment ref="D63" authorId="1">
      <text>
        <r>
          <rPr>
            <b/>
            <sz val="8"/>
            <rFont val="Tahoma"/>
            <family val="2"/>
          </rPr>
          <t>o'boyle:</t>
        </r>
        <r>
          <rPr>
            <sz val="8"/>
            <rFont val="Tahoma"/>
            <family val="2"/>
          </rPr>
          <t xml:space="preserve">
Average based on CCGT Plant</t>
        </r>
      </text>
    </comment>
    <comment ref="D152" authorId="1">
      <text>
        <r>
          <rPr>
            <sz val="8"/>
            <rFont val="Tahoma"/>
            <family val="2"/>
          </rPr>
          <t xml:space="preserve">Based on average Gas plant
</t>
        </r>
      </text>
    </comment>
  </commentList>
</comments>
</file>

<file path=xl/comments3.xml><?xml version="1.0" encoding="utf-8"?>
<comments xmlns="http://schemas.openxmlformats.org/spreadsheetml/2006/main">
  <authors>
    <author>ONEILL</author>
  </authors>
  <commentList>
    <comment ref="N4" authorId="0">
      <text>
        <r>
          <rPr>
            <sz val="8"/>
            <rFont val="Tahoma"/>
            <family val="2"/>
          </rPr>
          <t xml:space="preserve">Assumed that FGD change in 2007 will last 25 years. Therefore impact is spread over whole period. As a result a fifth of the impact of the FGD occurs in the sample period of 5 years
</t>
        </r>
      </text>
    </comment>
    <comment ref="N5" authorId="0">
      <text>
        <r>
          <rPr>
            <sz val="8"/>
            <rFont val="Tahoma"/>
            <family val="2"/>
          </rPr>
          <t xml:space="preserve">Assumed that FGD change in 2007 will last 25 years. Therefore impact is spread over whole period. As a result a fifth of the impact of the FGD occurs in the sample period of 5 years
</t>
        </r>
      </text>
    </comment>
    <comment ref="N6" authorId="0">
      <text>
        <r>
          <rPr>
            <sz val="8"/>
            <rFont val="Tahoma"/>
            <family val="2"/>
          </rPr>
          <t xml:space="preserve">Assumed that FGD change in 2007 will last 25 years. Therefore impact is spread over whole period. As a result a fifth of the impact of the FGD occurs in the sample period of 5 years
</t>
        </r>
      </text>
    </comment>
    <comment ref="N7" authorId="0">
      <text>
        <r>
          <rPr>
            <sz val="8"/>
            <rFont val="Tahoma"/>
            <family val="2"/>
          </rPr>
          <t xml:space="preserve">Assumed that FGD change in 2008 will last 25 years. Therefore impact is spread over whole period. As a result a fifth of the impact of the FGD occurs in the sample period of 5 years
</t>
        </r>
      </text>
    </comment>
    <comment ref="N8" authorId="0">
      <text>
        <r>
          <rPr>
            <sz val="8"/>
            <rFont val="Tahoma"/>
            <family val="2"/>
          </rPr>
          <t xml:space="preserve">Assumed that FGD change in 2006 will last 25 years. Therefore impact is spread over whole period. As a result a fifth of the impact of the FGD occurs in the sample period of 5 years
</t>
        </r>
      </text>
    </comment>
  </commentList>
</comments>
</file>

<file path=xl/sharedStrings.xml><?xml version="1.0" encoding="utf-8"?>
<sst xmlns="http://schemas.openxmlformats.org/spreadsheetml/2006/main" count="693" uniqueCount="186">
  <si>
    <t>Coal</t>
  </si>
  <si>
    <t>Gas</t>
  </si>
  <si>
    <t xml:space="preserve">Total Days </t>
  </si>
  <si>
    <t>Unit Name</t>
  </si>
  <si>
    <t>MP1</t>
  </si>
  <si>
    <t>MP2</t>
  </si>
  <si>
    <t>MP3</t>
  </si>
  <si>
    <t>NW5</t>
  </si>
  <si>
    <t>Distillate</t>
  </si>
  <si>
    <t>AD1</t>
  </si>
  <si>
    <t>PB1</t>
  </si>
  <si>
    <t>PB2</t>
  </si>
  <si>
    <t>Hydro</t>
  </si>
  <si>
    <t>AA1</t>
  </si>
  <si>
    <t>AA2</t>
  </si>
  <si>
    <t>AA3</t>
  </si>
  <si>
    <t>AA4</t>
  </si>
  <si>
    <t>ER1</t>
  </si>
  <si>
    <t>ER2</t>
  </si>
  <si>
    <t>ER3</t>
  </si>
  <si>
    <t>ER4</t>
  </si>
  <si>
    <t>LE1</t>
  </si>
  <si>
    <t>LE2</t>
  </si>
  <si>
    <t>LE3</t>
  </si>
  <si>
    <t>LI1</t>
  </si>
  <si>
    <t>LI2</t>
  </si>
  <si>
    <t>LI4</t>
  </si>
  <si>
    <t>LI5</t>
  </si>
  <si>
    <t>TH1</t>
  </si>
  <si>
    <t>TH2</t>
  </si>
  <si>
    <t>TH3</t>
  </si>
  <si>
    <t>TH4</t>
  </si>
  <si>
    <t>GI1</t>
  </si>
  <si>
    <t>GI2</t>
  </si>
  <si>
    <t>GI3</t>
  </si>
  <si>
    <t>TB1</t>
  </si>
  <si>
    <t>TB2</t>
  </si>
  <si>
    <t>TB3</t>
  </si>
  <si>
    <t>TB4</t>
  </si>
  <si>
    <t>Oil</t>
  </si>
  <si>
    <t>ED1</t>
  </si>
  <si>
    <t>WO4</t>
  </si>
  <si>
    <t>Peat</t>
  </si>
  <si>
    <t>Coolkeeragh GT8</t>
  </si>
  <si>
    <t>Coolkeeragh CCGT</t>
  </si>
  <si>
    <t>Unit ID Code</t>
  </si>
  <si>
    <t>Aghada Unit 1</t>
  </si>
  <si>
    <t>Moneypoint Unit 1</t>
  </si>
  <si>
    <t>Moneypoint Unit 2</t>
  </si>
  <si>
    <t>Moneypoint Unit 3</t>
  </si>
  <si>
    <t>Huntstown</t>
  </si>
  <si>
    <t>Northwall Unit 4</t>
  </si>
  <si>
    <t>Northwall Unit 5</t>
  </si>
  <si>
    <t>Poolbeg Unit 1</t>
  </si>
  <si>
    <t>Poolbeg Unit 2</t>
  </si>
  <si>
    <t>Poolbeg Combined Cycle</t>
  </si>
  <si>
    <t>Aghada CT Unit 1</t>
  </si>
  <si>
    <t>Aghada CT Unit 2</t>
  </si>
  <si>
    <t>Aghada CT Unit 4</t>
  </si>
  <si>
    <t>Dublin Bay Power</t>
  </si>
  <si>
    <t>Ballylumford Unit 4</t>
  </si>
  <si>
    <t>Ballylumford Unit 6</t>
  </si>
  <si>
    <t>Ballylumford Unit 10</t>
  </si>
  <si>
    <t>Ballylumford GT1</t>
  </si>
  <si>
    <t>Ballylumford GT2</t>
  </si>
  <si>
    <t>Kilroot Unit 1</t>
  </si>
  <si>
    <t>Kilroot Unit 2</t>
  </si>
  <si>
    <t>Kilroot GT1</t>
  </si>
  <si>
    <t>Kilroot GT2</t>
  </si>
  <si>
    <t>Marina CC *</t>
  </si>
  <si>
    <t>ARDNACRUSHA</t>
  </si>
  <si>
    <t>ERNE</t>
  </si>
  <si>
    <t>GREAT ISLAND</t>
  </si>
  <si>
    <t>LEE</t>
  </si>
  <si>
    <t>LIFFEY</t>
  </si>
  <si>
    <t>TARBERT</t>
  </si>
  <si>
    <t>WEST OFFALY</t>
  </si>
  <si>
    <t>EDENDERRY</t>
  </si>
  <si>
    <t>SK3</t>
  </si>
  <si>
    <t>SK4</t>
  </si>
  <si>
    <t>LOUGH REE</t>
  </si>
  <si>
    <t>RHODE PEAKER</t>
  </si>
  <si>
    <t>RP1</t>
  </si>
  <si>
    <t>RP2</t>
  </si>
  <si>
    <t>TP1</t>
  </si>
  <si>
    <t>TAWNAGHAMORE</t>
  </si>
  <si>
    <t>Name of plant</t>
  </si>
  <si>
    <t>Ballylumford ST 4*</t>
  </si>
  <si>
    <t>Ballylumford ST 5*</t>
  </si>
  <si>
    <t>Ballylumford ST 6*</t>
  </si>
  <si>
    <t>Ballylumford CCGT 21</t>
  </si>
  <si>
    <t>Ballylumford CCGT 22</t>
  </si>
  <si>
    <t>Ballylumford CCGT 20</t>
  </si>
  <si>
    <t>Ballylumford CCGT 10</t>
  </si>
  <si>
    <t>Ballylumford GT 7</t>
  </si>
  <si>
    <t>Ballylumford GT 8</t>
  </si>
  <si>
    <t>Kilroot ST 1</t>
  </si>
  <si>
    <t>Kilroot ST 2</t>
  </si>
  <si>
    <t>Kilroot GT 1</t>
  </si>
  <si>
    <t>Kilroot GT 2</t>
  </si>
  <si>
    <t>AT11</t>
  </si>
  <si>
    <t>AT12</t>
  </si>
  <si>
    <t>AT14</t>
  </si>
  <si>
    <t>DB1</t>
  </si>
  <si>
    <t>HN2</t>
  </si>
  <si>
    <t>LRP</t>
  </si>
  <si>
    <t>MRC</t>
  </si>
  <si>
    <t>NWC</t>
  </si>
  <si>
    <t>PB14</t>
  </si>
  <si>
    <t>PB15</t>
  </si>
  <si>
    <t>PB16</t>
  </si>
  <si>
    <t>TYC</t>
  </si>
  <si>
    <t>TP3</t>
  </si>
  <si>
    <t>Plant Type</t>
  </si>
  <si>
    <t xml:space="preserve">5 Year Average </t>
  </si>
  <si>
    <t>Outage Days</t>
  </si>
  <si>
    <t>FGD Frequency</t>
  </si>
  <si>
    <t>Assumes FGD will last for 25 years.</t>
  </si>
  <si>
    <t>IC</t>
  </si>
  <si>
    <t>HN1</t>
  </si>
  <si>
    <t>Pumped Storage</t>
  </si>
  <si>
    <t>TYNAGH</t>
  </si>
  <si>
    <t>MOYLE</t>
  </si>
  <si>
    <t>Poolbeg CCGT</t>
  </si>
  <si>
    <t>Ballylumford Unit 5</t>
  </si>
  <si>
    <t>GT1</t>
  </si>
  <si>
    <t>GT2</t>
  </si>
  <si>
    <t>U31</t>
  </si>
  <si>
    <t>U32</t>
  </si>
  <si>
    <t>Comments</t>
  </si>
  <si>
    <t xml:space="preserve">2 GT plant feed into steam plant. </t>
  </si>
  <si>
    <t>Therefore assume that there are 2 virtual units, each accounting for half the steam plant</t>
  </si>
  <si>
    <t>Capacity</t>
  </si>
  <si>
    <t>Cap * SOD</t>
  </si>
  <si>
    <t>PBC</t>
  </si>
  <si>
    <t>Huntstown 2</t>
  </si>
  <si>
    <t>Aghada CCGT</t>
  </si>
  <si>
    <t>Whitegate CCGT</t>
  </si>
  <si>
    <t>Interconnector</t>
  </si>
  <si>
    <t>Ballylumford CCGT</t>
  </si>
  <si>
    <t>STEAM</t>
  </si>
  <si>
    <t>SODs in weeks (for Adcal)</t>
  </si>
  <si>
    <t>Therefore if GT not working, Steam plant cannot generate either</t>
  </si>
  <si>
    <t>Average SOD (Days)</t>
  </si>
  <si>
    <t>Plant Name</t>
  </si>
  <si>
    <t>Unit Type</t>
  </si>
  <si>
    <t xml:space="preserve">Programme
</t>
  </si>
  <si>
    <t>Adjusted for FGD (coal only)</t>
  </si>
  <si>
    <t>Final Figure to be used in  Weekly Calculation</t>
  </si>
  <si>
    <t>Round to nearest Week (Manual)</t>
  </si>
  <si>
    <t>Full Weeks of SOD</t>
  </si>
  <si>
    <t>Remaining Days of SOD</t>
  </si>
  <si>
    <t xml:space="preserve">Total SODs in weeks </t>
  </si>
  <si>
    <t>Check (should be zero)</t>
  </si>
  <si>
    <t>Summary for Fuel Type</t>
  </si>
  <si>
    <t>Total Weeks for SOD</t>
  </si>
  <si>
    <t>See 'B'lumford &amp; Poolbeg' for details</t>
  </si>
  <si>
    <t>ED3</t>
  </si>
  <si>
    <t>ED5</t>
  </si>
  <si>
    <t>AD2</t>
  </si>
  <si>
    <t>AGU</t>
  </si>
  <si>
    <t>Kilroot GT 3</t>
  </si>
  <si>
    <t>Kilroot GT 4</t>
  </si>
  <si>
    <t>WG1</t>
  </si>
  <si>
    <t>Contour Global CGC3</t>
  </si>
  <si>
    <t>Contour Global CGC4</t>
  </si>
  <si>
    <t>Similar approach as used for B'lumford, but calculated as one overall unit</t>
  </si>
  <si>
    <t>Meath WTE</t>
  </si>
  <si>
    <t>Waste to Energy</t>
  </si>
  <si>
    <t>EWIC</t>
  </si>
  <si>
    <t>Ballylumford ST 4</t>
  </si>
  <si>
    <t>Ballylumford ST 5</t>
  </si>
  <si>
    <t>Ballylumford ST 6</t>
  </si>
  <si>
    <t>Contour Global CGC5</t>
  </si>
  <si>
    <t>ipower AGU</t>
  </si>
  <si>
    <t>Edenderry Cushaling</t>
  </si>
  <si>
    <t>Due for Decommissioned - set SOD to zero</t>
  </si>
  <si>
    <t xml:space="preserve">EAST WEST </t>
  </si>
  <si>
    <t>Meath Waste to Energy</t>
  </si>
  <si>
    <t>SOD for 2012 - Input for CREEP</t>
  </si>
  <si>
    <t>SEALROCK 3</t>
  </si>
  <si>
    <t>SEALROCK 4</t>
  </si>
  <si>
    <t>TURLOUGH HILL 1</t>
  </si>
  <si>
    <t>TURLOUGH HILL 2</t>
  </si>
  <si>
    <t>TURLOUGH HILL 3</t>
  </si>
  <si>
    <t>TURLOUGH HILL 4</t>
  </si>
</sst>
</file>

<file path=xl/styles.xml><?xml version="1.0" encoding="utf-8"?>
<styleSheet xmlns="http://schemas.openxmlformats.org/spreadsheetml/2006/main">
  <numFmts count="1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_-;\-* #,##0_-;_-* &quot;-&quot;??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0"/>
    </font>
    <font>
      <b/>
      <i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3" fillId="0" borderId="0" xfId="0" applyFont="1" applyFill="1" applyAlignment="1">
      <alignment horizontal="center" vertical="top" wrapText="1"/>
    </xf>
    <xf numFmtId="17" fontId="3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0" fontId="0" fillId="0" borderId="10" xfId="0" applyFont="1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17" fontId="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/>
    </xf>
    <xf numFmtId="43" fontId="0" fillId="0" borderId="10" xfId="0" applyNumberFormat="1" applyBorder="1" applyAlignment="1">
      <alignment/>
    </xf>
    <xf numFmtId="170" fontId="0" fillId="0" borderId="10" xfId="42" applyNumberFormat="1" applyFont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 horizontal="center"/>
    </xf>
    <xf numFmtId="43" fontId="0" fillId="0" borderId="10" xfId="0" applyNumberForma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3" fillId="0" borderId="10" xfId="0" applyFont="1" applyFill="1" applyBorder="1" applyAlignment="1">
      <alignment/>
    </xf>
    <xf numFmtId="43" fontId="0" fillId="34" borderId="10" xfId="42" applyFont="1" applyFill="1" applyBorder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43" fontId="3" fillId="0" borderId="10" xfId="42" applyFont="1" applyBorder="1" applyAlignment="1">
      <alignment horizontal="center"/>
    </xf>
    <xf numFmtId="0" fontId="0" fillId="0" borderId="10" xfId="0" applyBorder="1" applyAlignment="1">
      <alignment horizontal="center"/>
    </xf>
    <xf numFmtId="170" fontId="0" fillId="0" borderId="10" xfId="42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top"/>
    </xf>
    <xf numFmtId="0" fontId="0" fillId="0" borderId="10" xfId="0" applyFont="1" applyFill="1" applyBorder="1" applyAlignment="1">
      <alignment/>
    </xf>
    <xf numFmtId="43" fontId="0" fillId="0" borderId="10" xfId="0" applyNumberFormat="1" applyFill="1" applyBorder="1" applyAlignment="1">
      <alignment/>
    </xf>
    <xf numFmtId="43" fontId="0" fillId="0" borderId="10" xfId="42" applyFont="1" applyBorder="1" applyAlignment="1">
      <alignment/>
    </xf>
    <xf numFmtId="170" fontId="0" fillId="0" borderId="10" xfId="42" applyNumberFormat="1" applyFont="1" applyFill="1" applyBorder="1" applyAlignment="1">
      <alignment/>
    </xf>
    <xf numFmtId="170" fontId="0" fillId="0" borderId="10" xfId="42" applyNumberFormat="1" applyFont="1" applyFill="1" applyBorder="1" applyAlignment="1">
      <alignment/>
    </xf>
    <xf numFmtId="0" fontId="0" fillId="34" borderId="10" xfId="0" applyFill="1" applyBorder="1" applyAlignment="1">
      <alignment horizontal="center"/>
    </xf>
    <xf numFmtId="170" fontId="3" fillId="0" borderId="10" xfId="42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3" fontId="0" fillId="34" borderId="10" xfId="0" applyNumberFormat="1" applyFill="1" applyBorder="1" applyAlignment="1">
      <alignment/>
    </xf>
    <xf numFmtId="43" fontId="0" fillId="0" borderId="10" xfId="0" applyNumberFormat="1" applyFill="1" applyBorder="1" applyAlignment="1">
      <alignment horizontal="center"/>
    </xf>
    <xf numFmtId="1" fontId="3" fillId="0" borderId="10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3" fontId="0" fillId="0" borderId="0" xfId="0" applyNumberFormat="1" applyFont="1" applyFill="1" applyAlignment="1">
      <alignment horizontal="center"/>
    </xf>
    <xf numFmtId="43" fontId="0" fillId="0" borderId="0" xfId="42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2" fontId="0" fillId="0" borderId="10" xfId="0" applyNumberFormat="1" applyFill="1" applyBorder="1" applyAlignment="1">
      <alignment horizontal="center"/>
    </xf>
    <xf numFmtId="43" fontId="0" fillId="0" borderId="10" xfId="42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170" fontId="0" fillId="0" borderId="10" xfId="42" applyNumberFormat="1" applyFont="1" applyFill="1" applyBorder="1" applyAlignment="1">
      <alignment/>
    </xf>
    <xf numFmtId="170" fontId="0" fillId="0" borderId="10" xfId="42" applyNumberFormat="1" applyFont="1" applyFill="1" applyBorder="1" applyAlignment="1">
      <alignment horizontal="center"/>
    </xf>
    <xf numFmtId="170" fontId="0" fillId="0" borderId="10" xfId="0" applyNumberFormat="1" applyFont="1" applyFill="1" applyBorder="1" applyAlignment="1">
      <alignment/>
    </xf>
    <xf numFmtId="170" fontId="0" fillId="0" borderId="10" xfId="0" applyNumberFormat="1" applyFont="1" applyFill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17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/>
    </xf>
    <xf numFmtId="17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43" fontId="0" fillId="0" borderId="10" xfId="0" applyNumberFormat="1" applyFont="1" applyFill="1" applyBorder="1" applyAlignment="1">
      <alignment horizontal="center"/>
    </xf>
    <xf numFmtId="43" fontId="0" fillId="35" borderId="10" xfId="42" applyFont="1" applyFill="1" applyBorder="1" applyAlignment="1">
      <alignment horizontal="center" vertical="center"/>
    </xf>
    <xf numFmtId="43" fontId="0" fillId="35" borderId="10" xfId="42" applyFont="1" applyFill="1" applyBorder="1" applyAlignment="1">
      <alignment horizontal="center" vertical="center"/>
    </xf>
    <xf numFmtId="43" fontId="0" fillId="35" borderId="10" xfId="42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top" wrapText="1"/>
    </xf>
    <xf numFmtId="4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17" fontId="0" fillId="0" borderId="10" xfId="0" applyNumberFormat="1" applyFont="1" applyBorder="1" applyAlignment="1">
      <alignment horizontal="left"/>
    </xf>
    <xf numFmtId="0" fontId="3" fillId="33" borderId="10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19050</xdr:colOff>
      <xdr:row>4</xdr:row>
      <xdr:rowOff>142875</xdr:rowOff>
    </xdr:from>
    <xdr:to>
      <xdr:col>22</xdr:col>
      <xdr:colOff>19050</xdr:colOff>
      <xdr:row>28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1106150" y="971550"/>
          <a:ext cx="4181475" cy="3752850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Assumptions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made in Data Analysis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1) For  years with no data available, the average SOD for the fuel type of the plant has been used.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2)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For Coal plants, it is a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ssumed that FGD changes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will last 25 years. Therefore impact is spread over whole period. As a result a fifth of the impact of the FGD occurs in the sample period of 5 years. Therefore the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SOD is adjusted for 2006, 2007, 2008, 2009, 2010 for coal plants to account for FGD</a:t>
          </a:r>
        </a:p>
      </xdr:txBody>
    </xdr:sp>
    <xdr:clientData/>
  </xdr:twoCellAnchor>
  <xdr:twoCellAnchor>
    <xdr:from>
      <xdr:col>3</xdr:col>
      <xdr:colOff>133350</xdr:colOff>
      <xdr:row>4</xdr:row>
      <xdr:rowOff>47625</xdr:rowOff>
    </xdr:from>
    <xdr:to>
      <xdr:col>9</xdr:col>
      <xdr:colOff>438150</xdr:colOff>
      <xdr:row>84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809875" y="876300"/>
          <a:ext cx="3790950" cy="12973050"/>
        </a:xfrm>
        <a:prstGeom prst="rect">
          <a:avLst/>
        </a:prstGeom>
        <a:solidFill>
          <a:srgbClr val="8EB4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Historical Data on</a:t>
          </a:r>
          <a:r>
            <a:rPr lang="en-US" cap="none" sz="1100" b="1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Actual SODs per unit are not in public domain. Therefore only the 5 year average values have been published here.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06"/>
  <sheetViews>
    <sheetView showGridLines="0" tabSelected="1" zoomScalePageLayoutView="0" workbookViewId="0" topLeftCell="A70">
      <selection activeCell="D15" sqref="D15"/>
    </sheetView>
  </sheetViews>
  <sheetFormatPr defaultColWidth="9.140625" defaultRowHeight="12.75"/>
  <cols>
    <col min="1" max="1" width="2.28125" style="13" customWidth="1"/>
    <col min="2" max="2" width="36.140625" style="16" bestFit="1" customWidth="1"/>
    <col min="3" max="3" width="21.57421875" style="14" customWidth="1"/>
    <col min="4" max="4" width="14.28125" style="17" customWidth="1"/>
    <col min="5" max="16384" width="9.140625" style="13" customWidth="1"/>
  </cols>
  <sheetData>
    <row r="2" spans="2:3" ht="15.75">
      <c r="B2" s="19" t="s">
        <v>179</v>
      </c>
      <c r="C2" s="16"/>
    </row>
    <row r="4" spans="2:4" s="15" customFormat="1" ht="38.25">
      <c r="B4" s="24" t="s">
        <v>0</v>
      </c>
      <c r="C4" s="24" t="s">
        <v>45</v>
      </c>
      <c r="D4" s="81" t="s">
        <v>141</v>
      </c>
    </row>
    <row r="5" spans="2:4" ht="12.75">
      <c r="B5" s="20" t="s">
        <v>65</v>
      </c>
      <c r="C5" s="20" t="s">
        <v>96</v>
      </c>
      <c r="D5" s="23">
        <v>3</v>
      </c>
    </row>
    <row r="6" spans="2:4" ht="12.75">
      <c r="B6" s="20" t="s">
        <v>66</v>
      </c>
      <c r="C6" s="20" t="s">
        <v>97</v>
      </c>
      <c r="D6" s="23">
        <v>4</v>
      </c>
    </row>
    <row r="7" spans="2:4" ht="12.75">
      <c r="B7" s="20" t="s">
        <v>47</v>
      </c>
      <c r="C7" s="20" t="s">
        <v>4</v>
      </c>
      <c r="D7" s="23">
        <v>6</v>
      </c>
    </row>
    <row r="8" spans="2:4" ht="12.75">
      <c r="B8" s="20" t="s">
        <v>48</v>
      </c>
      <c r="C8" s="20" t="s">
        <v>5</v>
      </c>
      <c r="D8" s="23">
        <v>4</v>
      </c>
    </row>
    <row r="9" spans="2:4" ht="12.75">
      <c r="B9" s="20" t="s">
        <v>49</v>
      </c>
      <c r="C9" s="20" t="s">
        <v>6</v>
      </c>
      <c r="D9" s="23">
        <v>6</v>
      </c>
    </row>
    <row r="12" spans="2:4" s="15" customFormat="1" ht="38.25">
      <c r="B12" s="24" t="s">
        <v>8</v>
      </c>
      <c r="C12" s="24" t="s">
        <v>45</v>
      </c>
      <c r="D12" s="81" t="s">
        <v>141</v>
      </c>
    </row>
    <row r="13" spans="2:4" ht="12.75">
      <c r="B13" s="20" t="s">
        <v>56</v>
      </c>
      <c r="C13" s="20" t="s">
        <v>100</v>
      </c>
      <c r="D13" s="23">
        <v>5</v>
      </c>
    </row>
    <row r="14" spans="2:4" ht="12.75">
      <c r="B14" s="20" t="s">
        <v>57</v>
      </c>
      <c r="C14" s="20" t="s">
        <v>101</v>
      </c>
      <c r="D14" s="23">
        <v>5</v>
      </c>
    </row>
    <row r="15" spans="2:4" ht="12.75">
      <c r="B15" s="20" t="s">
        <v>63</v>
      </c>
      <c r="C15" s="20" t="s">
        <v>94</v>
      </c>
      <c r="D15" s="23">
        <v>3</v>
      </c>
    </row>
    <row r="16" spans="2:4" ht="12.75">
      <c r="B16" s="20" t="s">
        <v>64</v>
      </c>
      <c r="C16" s="20" t="s">
        <v>95</v>
      </c>
      <c r="D16" s="23">
        <v>3</v>
      </c>
    </row>
    <row r="17" spans="2:4" ht="12.75">
      <c r="B17" s="20" t="s">
        <v>43</v>
      </c>
      <c r="C17" s="84" t="s">
        <v>43</v>
      </c>
      <c r="D17" s="23">
        <v>5</v>
      </c>
    </row>
    <row r="18" spans="2:4" ht="12.75">
      <c r="B18" s="20" t="s">
        <v>67</v>
      </c>
      <c r="C18" s="20" t="s">
        <v>98</v>
      </c>
      <c r="D18" s="23">
        <v>1</v>
      </c>
    </row>
    <row r="19" spans="2:4" ht="12.75">
      <c r="B19" s="20" t="s">
        <v>68</v>
      </c>
      <c r="C19" s="20" t="s">
        <v>99</v>
      </c>
      <c r="D19" s="23">
        <v>0</v>
      </c>
    </row>
    <row r="20" spans="2:4" ht="12.75">
      <c r="B20" s="20" t="s">
        <v>52</v>
      </c>
      <c r="C20" s="20" t="s">
        <v>7</v>
      </c>
      <c r="D20" s="23">
        <v>4</v>
      </c>
    </row>
    <row r="21" spans="2:4" ht="12.75">
      <c r="B21" s="21" t="s">
        <v>81</v>
      </c>
      <c r="C21" s="20" t="s">
        <v>82</v>
      </c>
      <c r="D21" s="23">
        <v>1</v>
      </c>
    </row>
    <row r="22" spans="2:4" ht="12.75">
      <c r="B22" s="21" t="s">
        <v>81</v>
      </c>
      <c r="C22" s="20" t="s">
        <v>83</v>
      </c>
      <c r="D22" s="23">
        <v>1</v>
      </c>
    </row>
    <row r="23" spans="2:4" ht="12.75">
      <c r="B23" s="21" t="s">
        <v>85</v>
      </c>
      <c r="C23" s="20" t="s">
        <v>84</v>
      </c>
      <c r="D23" s="23">
        <v>2</v>
      </c>
    </row>
    <row r="24" spans="2:4" ht="12.75">
      <c r="B24" s="21" t="s">
        <v>85</v>
      </c>
      <c r="C24" s="20" t="s">
        <v>112</v>
      </c>
      <c r="D24" s="23">
        <v>2</v>
      </c>
    </row>
    <row r="25" spans="2:4" ht="12.75">
      <c r="B25" s="63" t="s">
        <v>161</v>
      </c>
      <c r="C25" s="63" t="s">
        <v>161</v>
      </c>
      <c r="D25" s="23">
        <v>1</v>
      </c>
    </row>
    <row r="26" spans="2:4" ht="12.75">
      <c r="B26" s="63" t="s">
        <v>162</v>
      </c>
      <c r="C26" s="63" t="s">
        <v>162</v>
      </c>
      <c r="D26" s="23">
        <v>1</v>
      </c>
    </row>
    <row r="27" spans="2:4" ht="12.75">
      <c r="B27" s="63" t="s">
        <v>175</v>
      </c>
      <c r="C27" s="85" t="s">
        <v>157</v>
      </c>
      <c r="D27" s="23">
        <v>2</v>
      </c>
    </row>
    <row r="28" spans="2:4" ht="12.75">
      <c r="B28" s="63" t="s">
        <v>175</v>
      </c>
      <c r="C28" s="85" t="s">
        <v>158</v>
      </c>
      <c r="D28" s="23">
        <v>2</v>
      </c>
    </row>
    <row r="29" spans="2:4" s="15" customFormat="1" ht="12.75">
      <c r="B29" s="16"/>
      <c r="C29" s="14"/>
      <c r="D29" s="17"/>
    </row>
    <row r="31" spans="2:4" ht="38.25">
      <c r="B31" s="24" t="s">
        <v>1</v>
      </c>
      <c r="C31" s="24" t="s">
        <v>45</v>
      </c>
      <c r="D31" s="81" t="s">
        <v>141</v>
      </c>
    </row>
    <row r="32" spans="2:4" ht="12.75">
      <c r="B32" s="20" t="s">
        <v>46</v>
      </c>
      <c r="C32" s="20" t="s">
        <v>9</v>
      </c>
      <c r="D32" s="23">
        <v>7</v>
      </c>
    </row>
    <row r="33" spans="2:4" ht="12.75">
      <c r="B33" s="20" t="s">
        <v>58</v>
      </c>
      <c r="C33" s="20" t="s">
        <v>102</v>
      </c>
      <c r="D33" s="23">
        <v>6</v>
      </c>
    </row>
    <row r="34" spans="2:4" ht="12.75">
      <c r="B34" s="20" t="s">
        <v>62</v>
      </c>
      <c r="C34" s="20" t="s">
        <v>93</v>
      </c>
      <c r="D34" s="23">
        <v>3</v>
      </c>
    </row>
    <row r="35" spans="2:4" ht="12.75">
      <c r="B35" s="20" t="s">
        <v>90</v>
      </c>
      <c r="C35" s="20" t="s">
        <v>90</v>
      </c>
      <c r="D35" s="23">
        <v>3</v>
      </c>
    </row>
    <row r="36" spans="2:4" ht="12.75">
      <c r="B36" s="20" t="s">
        <v>91</v>
      </c>
      <c r="C36" s="20" t="s">
        <v>91</v>
      </c>
      <c r="D36" s="23">
        <v>4</v>
      </c>
    </row>
    <row r="37" spans="2:4" ht="12.75">
      <c r="B37" s="20" t="s">
        <v>92</v>
      </c>
      <c r="C37" s="20" t="s">
        <v>92</v>
      </c>
      <c r="D37" s="23">
        <v>1</v>
      </c>
    </row>
    <row r="38" spans="2:4" ht="12.75">
      <c r="B38" s="20" t="s">
        <v>60</v>
      </c>
      <c r="C38" s="20" t="s">
        <v>87</v>
      </c>
      <c r="D38" s="23">
        <v>5</v>
      </c>
    </row>
    <row r="39" spans="2:4" ht="12.75">
      <c r="B39" s="20" t="s">
        <v>124</v>
      </c>
      <c r="C39" s="20" t="s">
        <v>88</v>
      </c>
      <c r="D39" s="23">
        <v>5</v>
      </c>
    </row>
    <row r="40" spans="2:4" ht="12.75">
      <c r="B40" s="20" t="s">
        <v>61</v>
      </c>
      <c r="C40" s="20" t="s">
        <v>89</v>
      </c>
      <c r="D40" s="23">
        <v>5</v>
      </c>
    </row>
    <row r="41" spans="2:4" ht="12.75">
      <c r="B41" s="20" t="s">
        <v>44</v>
      </c>
      <c r="C41" s="20" t="s">
        <v>44</v>
      </c>
      <c r="D41" s="23">
        <v>1</v>
      </c>
    </row>
    <row r="42" spans="2:4" ht="12.75">
      <c r="B42" s="20" t="s">
        <v>59</v>
      </c>
      <c r="C42" s="20" t="s">
        <v>103</v>
      </c>
      <c r="D42" s="23">
        <v>3</v>
      </c>
    </row>
    <row r="43" spans="2:4" ht="12.75">
      <c r="B43" s="20" t="s">
        <v>50</v>
      </c>
      <c r="C43" s="20" t="s">
        <v>119</v>
      </c>
      <c r="D43" s="23">
        <v>2</v>
      </c>
    </row>
    <row r="44" spans="2:4" ht="12.75">
      <c r="B44" s="20" t="s">
        <v>135</v>
      </c>
      <c r="C44" s="20" t="s">
        <v>104</v>
      </c>
      <c r="D44" s="23">
        <v>2</v>
      </c>
    </row>
    <row r="45" spans="2:4" ht="12.75">
      <c r="B45" s="20" t="s">
        <v>69</v>
      </c>
      <c r="C45" s="20" t="s">
        <v>106</v>
      </c>
      <c r="D45" s="23">
        <v>3</v>
      </c>
    </row>
    <row r="46" spans="2:4" ht="12.75">
      <c r="B46" s="20" t="s">
        <v>51</v>
      </c>
      <c r="C46" s="20" t="s">
        <v>107</v>
      </c>
      <c r="D46" s="23">
        <v>0</v>
      </c>
    </row>
    <row r="47" spans="2:4" ht="12.75">
      <c r="B47" s="20" t="s">
        <v>53</v>
      </c>
      <c r="C47" s="20" t="s">
        <v>10</v>
      </c>
      <c r="D47" s="23">
        <v>0</v>
      </c>
    </row>
    <row r="48" spans="2:4" ht="12.75">
      <c r="B48" s="20" t="s">
        <v>54</v>
      </c>
      <c r="C48" s="20" t="s">
        <v>11</v>
      </c>
      <c r="D48" s="23">
        <v>0</v>
      </c>
    </row>
    <row r="49" spans="2:4" ht="12.75">
      <c r="B49" s="20" t="s">
        <v>55</v>
      </c>
      <c r="C49" s="20" t="s">
        <v>110</v>
      </c>
      <c r="D49" s="23">
        <v>4</v>
      </c>
    </row>
    <row r="50" spans="2:4" ht="12.75">
      <c r="B50" s="45" t="s">
        <v>180</v>
      </c>
      <c r="C50" s="20" t="s">
        <v>78</v>
      </c>
      <c r="D50" s="23">
        <v>2</v>
      </c>
    </row>
    <row r="51" spans="2:4" ht="12.75">
      <c r="B51" s="63" t="s">
        <v>181</v>
      </c>
      <c r="C51" s="20" t="s">
        <v>79</v>
      </c>
      <c r="D51" s="23">
        <v>3</v>
      </c>
    </row>
    <row r="52" spans="2:4" ht="12.75">
      <c r="B52" s="21" t="s">
        <v>121</v>
      </c>
      <c r="C52" s="20" t="s">
        <v>111</v>
      </c>
      <c r="D52" s="23">
        <v>4</v>
      </c>
    </row>
    <row r="53" spans="2:4" s="15" customFormat="1" ht="12.75">
      <c r="B53" s="20" t="s">
        <v>136</v>
      </c>
      <c r="C53" s="22" t="s">
        <v>159</v>
      </c>
      <c r="D53" s="23">
        <v>3</v>
      </c>
    </row>
    <row r="54" spans="2:4" ht="12.75">
      <c r="B54" s="20" t="s">
        <v>137</v>
      </c>
      <c r="C54" s="22" t="s">
        <v>163</v>
      </c>
      <c r="D54" s="23">
        <v>3</v>
      </c>
    </row>
    <row r="55" spans="2:4" ht="12.75">
      <c r="B55" s="63" t="s">
        <v>164</v>
      </c>
      <c r="C55" s="63" t="s">
        <v>164</v>
      </c>
      <c r="D55" s="23">
        <v>1</v>
      </c>
    </row>
    <row r="56" spans="2:4" ht="12.75">
      <c r="B56" s="63" t="s">
        <v>165</v>
      </c>
      <c r="C56" s="63" t="s">
        <v>165</v>
      </c>
      <c r="D56" s="23">
        <v>1</v>
      </c>
    </row>
    <row r="57" spans="2:4" ht="12.75">
      <c r="B57" s="63" t="s">
        <v>173</v>
      </c>
      <c r="C57" s="63" t="s">
        <v>165</v>
      </c>
      <c r="D57" s="23">
        <v>1</v>
      </c>
    </row>
    <row r="58" ht="12.75">
      <c r="C58" s="18"/>
    </row>
    <row r="60" spans="2:4" ht="38.25">
      <c r="B60" s="24" t="s">
        <v>12</v>
      </c>
      <c r="C60" s="24" t="s">
        <v>45</v>
      </c>
      <c r="D60" s="81" t="s">
        <v>141</v>
      </c>
    </row>
    <row r="61" spans="2:4" ht="12.75">
      <c r="B61" s="45" t="s">
        <v>70</v>
      </c>
      <c r="C61" s="20" t="s">
        <v>13</v>
      </c>
      <c r="D61" s="23">
        <v>2</v>
      </c>
    </row>
    <row r="62" spans="2:4" ht="12.75">
      <c r="B62" s="45" t="s">
        <v>70</v>
      </c>
      <c r="C62" s="20" t="s">
        <v>14</v>
      </c>
      <c r="D62" s="23">
        <v>2</v>
      </c>
    </row>
    <row r="63" spans="2:4" ht="12.75">
      <c r="B63" s="45" t="s">
        <v>70</v>
      </c>
      <c r="C63" s="20" t="s">
        <v>15</v>
      </c>
      <c r="D63" s="23">
        <v>2</v>
      </c>
    </row>
    <row r="64" spans="2:4" ht="12.75">
      <c r="B64" s="45" t="s">
        <v>70</v>
      </c>
      <c r="C64" s="20" t="s">
        <v>16</v>
      </c>
      <c r="D64" s="23">
        <v>1</v>
      </c>
    </row>
    <row r="65" spans="2:4" ht="12.75">
      <c r="B65" s="45" t="s">
        <v>71</v>
      </c>
      <c r="C65" s="20" t="s">
        <v>17</v>
      </c>
      <c r="D65" s="23">
        <v>2</v>
      </c>
    </row>
    <row r="66" spans="2:4" ht="12.75">
      <c r="B66" s="45" t="s">
        <v>71</v>
      </c>
      <c r="C66" s="20" t="s">
        <v>18</v>
      </c>
      <c r="D66" s="23">
        <v>2</v>
      </c>
    </row>
    <row r="67" spans="2:4" ht="12.75">
      <c r="B67" s="45" t="s">
        <v>71</v>
      </c>
      <c r="C67" s="20" t="s">
        <v>19</v>
      </c>
      <c r="D67" s="23">
        <v>2</v>
      </c>
    </row>
    <row r="68" spans="2:4" ht="12.75">
      <c r="B68" s="45" t="s">
        <v>71</v>
      </c>
      <c r="C68" s="20" t="s">
        <v>20</v>
      </c>
      <c r="D68" s="23">
        <v>8</v>
      </c>
    </row>
    <row r="69" spans="2:4" ht="12.75">
      <c r="B69" s="45" t="s">
        <v>73</v>
      </c>
      <c r="C69" s="20" t="s">
        <v>21</v>
      </c>
      <c r="D69" s="23">
        <v>3</v>
      </c>
    </row>
    <row r="70" spans="2:4" ht="12.75">
      <c r="B70" s="45" t="s">
        <v>73</v>
      </c>
      <c r="C70" s="20" t="s">
        <v>22</v>
      </c>
      <c r="D70" s="23">
        <v>3</v>
      </c>
    </row>
    <row r="71" spans="2:4" ht="12.75">
      <c r="B71" s="45" t="s">
        <v>73</v>
      </c>
      <c r="C71" s="20" t="s">
        <v>23</v>
      </c>
      <c r="D71" s="23">
        <v>3</v>
      </c>
    </row>
    <row r="72" spans="2:4" ht="12.75">
      <c r="B72" s="45" t="s">
        <v>74</v>
      </c>
      <c r="C72" s="20" t="s">
        <v>24</v>
      </c>
      <c r="D72" s="23">
        <v>1</v>
      </c>
    </row>
    <row r="73" spans="2:4" ht="12.75">
      <c r="B73" s="45" t="s">
        <v>74</v>
      </c>
      <c r="C73" s="20" t="s">
        <v>25</v>
      </c>
      <c r="D73" s="23">
        <v>1</v>
      </c>
    </row>
    <row r="74" spans="2:4" ht="12.75">
      <c r="B74" s="45" t="s">
        <v>74</v>
      </c>
      <c r="C74" s="20" t="s">
        <v>26</v>
      </c>
      <c r="D74" s="23">
        <v>1</v>
      </c>
    </row>
    <row r="75" spans="2:4" ht="12.75">
      <c r="B75" s="45" t="s">
        <v>74</v>
      </c>
      <c r="C75" s="20" t="s">
        <v>27</v>
      </c>
      <c r="D75" s="23">
        <v>1</v>
      </c>
    </row>
    <row r="76" spans="2:4" s="15" customFormat="1" ht="12.75">
      <c r="B76" s="45" t="s">
        <v>182</v>
      </c>
      <c r="C76" s="20" t="s">
        <v>28</v>
      </c>
      <c r="D76" s="23">
        <v>6</v>
      </c>
    </row>
    <row r="77" spans="2:4" ht="12.75">
      <c r="B77" s="45" t="s">
        <v>183</v>
      </c>
      <c r="C77" s="20" t="s">
        <v>29</v>
      </c>
      <c r="D77" s="23">
        <v>8</v>
      </c>
    </row>
    <row r="78" spans="2:4" ht="12.75">
      <c r="B78" s="45" t="s">
        <v>184</v>
      </c>
      <c r="C78" s="20" t="s">
        <v>30</v>
      </c>
      <c r="D78" s="23">
        <v>2</v>
      </c>
    </row>
    <row r="79" spans="2:4" ht="12.75">
      <c r="B79" s="45" t="s">
        <v>185</v>
      </c>
      <c r="C79" s="20" t="s">
        <v>31</v>
      </c>
      <c r="D79" s="23">
        <v>3</v>
      </c>
    </row>
    <row r="82" spans="2:4" ht="38.25">
      <c r="B82" s="24" t="s">
        <v>39</v>
      </c>
      <c r="C82" s="24" t="s">
        <v>45</v>
      </c>
      <c r="D82" s="81" t="s">
        <v>141</v>
      </c>
    </row>
    <row r="83" spans="2:4" ht="12.75">
      <c r="B83" s="20" t="s">
        <v>72</v>
      </c>
      <c r="C83" s="20" t="s">
        <v>32</v>
      </c>
      <c r="D83" s="23">
        <v>2</v>
      </c>
    </row>
    <row r="84" spans="2:4" ht="12.75">
      <c r="B84" s="20" t="s">
        <v>72</v>
      </c>
      <c r="C84" s="20" t="s">
        <v>33</v>
      </c>
      <c r="D84" s="23">
        <v>2</v>
      </c>
    </row>
    <row r="85" spans="2:4" ht="12.75">
      <c r="B85" s="20" t="s">
        <v>72</v>
      </c>
      <c r="C85" s="20" t="s">
        <v>34</v>
      </c>
      <c r="D85" s="23">
        <v>4</v>
      </c>
    </row>
    <row r="86" spans="2:4" s="15" customFormat="1" ht="12.75">
      <c r="B86" s="20" t="s">
        <v>75</v>
      </c>
      <c r="C86" s="20" t="s">
        <v>35</v>
      </c>
      <c r="D86" s="23">
        <v>2</v>
      </c>
    </row>
    <row r="87" spans="2:4" ht="12.75">
      <c r="B87" s="20" t="s">
        <v>75</v>
      </c>
      <c r="C87" s="20" t="s">
        <v>36</v>
      </c>
      <c r="D87" s="23">
        <v>2</v>
      </c>
    </row>
    <row r="88" spans="2:4" ht="12.75">
      <c r="B88" s="20" t="s">
        <v>75</v>
      </c>
      <c r="C88" s="20" t="s">
        <v>37</v>
      </c>
      <c r="D88" s="23">
        <v>3</v>
      </c>
    </row>
    <row r="89" spans="2:4" ht="12.75">
      <c r="B89" s="20" t="s">
        <v>75</v>
      </c>
      <c r="C89" s="20" t="s">
        <v>38</v>
      </c>
      <c r="D89" s="23">
        <v>2</v>
      </c>
    </row>
    <row r="92" spans="2:4" s="15" customFormat="1" ht="38.25">
      <c r="B92" s="24" t="s">
        <v>42</v>
      </c>
      <c r="C92" s="24" t="s">
        <v>45</v>
      </c>
      <c r="D92" s="81" t="s">
        <v>141</v>
      </c>
    </row>
    <row r="93" spans="2:4" ht="12.75">
      <c r="B93" s="20" t="s">
        <v>77</v>
      </c>
      <c r="C93" s="20" t="s">
        <v>40</v>
      </c>
      <c r="D93" s="23">
        <v>6</v>
      </c>
    </row>
    <row r="94" spans="2:4" ht="12.75">
      <c r="B94" s="20" t="s">
        <v>80</v>
      </c>
      <c r="C94" s="84" t="s">
        <v>105</v>
      </c>
      <c r="D94" s="23">
        <v>7</v>
      </c>
    </row>
    <row r="95" spans="2:4" ht="12.75">
      <c r="B95" s="20" t="s">
        <v>76</v>
      </c>
      <c r="C95" s="20" t="s">
        <v>41</v>
      </c>
      <c r="D95" s="23">
        <v>5</v>
      </c>
    </row>
    <row r="98" spans="2:4" ht="38.25">
      <c r="B98" s="24" t="s">
        <v>138</v>
      </c>
      <c r="C98" s="24" t="s">
        <v>45</v>
      </c>
      <c r="D98" s="81" t="s">
        <v>141</v>
      </c>
    </row>
    <row r="99" spans="2:4" ht="12.75">
      <c r="B99" s="45" t="s">
        <v>122</v>
      </c>
      <c r="C99" s="45" t="s">
        <v>122</v>
      </c>
      <c r="D99" s="23">
        <v>1</v>
      </c>
    </row>
    <row r="100" spans="2:4" ht="12.75">
      <c r="B100" s="45" t="s">
        <v>177</v>
      </c>
      <c r="C100" s="45" t="s">
        <v>177</v>
      </c>
      <c r="D100" s="23">
        <v>1</v>
      </c>
    </row>
    <row r="102" spans="2:4" ht="38.25">
      <c r="B102" s="24" t="s">
        <v>160</v>
      </c>
      <c r="C102" s="24" t="s">
        <v>45</v>
      </c>
      <c r="D102" s="81" t="s">
        <v>141</v>
      </c>
    </row>
    <row r="103" spans="2:4" ht="12.75">
      <c r="B103" s="45" t="s">
        <v>174</v>
      </c>
      <c r="C103" s="45" t="s">
        <v>174</v>
      </c>
      <c r="D103" s="23">
        <v>0</v>
      </c>
    </row>
    <row r="105" spans="2:4" ht="38.25">
      <c r="B105" s="24" t="s">
        <v>168</v>
      </c>
      <c r="C105" s="24" t="s">
        <v>45</v>
      </c>
      <c r="D105" s="86" t="s">
        <v>141</v>
      </c>
    </row>
    <row r="106" spans="2:4" ht="12.75">
      <c r="B106" s="45" t="s">
        <v>178</v>
      </c>
      <c r="C106" s="45" t="s">
        <v>167</v>
      </c>
      <c r="D106" s="23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158"/>
  <sheetViews>
    <sheetView showGridLines="0" zoomScalePageLayoutView="0" workbookViewId="0" topLeftCell="A88">
      <selection activeCell="H105" sqref="H105:H111"/>
    </sheetView>
  </sheetViews>
  <sheetFormatPr defaultColWidth="9.140625" defaultRowHeight="12.75"/>
  <cols>
    <col min="1" max="1" width="3.140625" style="2" customWidth="1"/>
    <col min="2" max="2" width="22.28125" style="9" bestFit="1" customWidth="1"/>
    <col min="3" max="3" width="28.8515625" style="5" bestFit="1" customWidth="1"/>
    <col min="4" max="4" width="14.57421875" style="59" customWidth="1"/>
    <col min="5" max="5" width="8.7109375" style="59" customWidth="1"/>
    <col min="6" max="6" width="11.28125" style="61" customWidth="1"/>
    <col min="7" max="7" width="9.140625" style="59" customWidth="1"/>
    <col min="8" max="8" width="9.7109375" style="57" customWidth="1"/>
    <col min="9" max="9" width="53.421875" style="2" customWidth="1"/>
    <col min="10" max="16384" width="9.140625" style="2" customWidth="1"/>
  </cols>
  <sheetData>
    <row r="1" spans="3:4" ht="12.75">
      <c r="C1" s="9"/>
      <c r="D1" s="10"/>
    </row>
    <row r="2" spans="2:9" s="12" customFormat="1" ht="76.5">
      <c r="B2" s="24" t="s">
        <v>3</v>
      </c>
      <c r="C2" s="24" t="s">
        <v>45</v>
      </c>
      <c r="D2" s="25" t="s">
        <v>0</v>
      </c>
      <c r="E2" s="25" t="s">
        <v>150</v>
      </c>
      <c r="F2" s="25" t="s">
        <v>151</v>
      </c>
      <c r="G2" s="25" t="s">
        <v>149</v>
      </c>
      <c r="H2" s="25" t="s">
        <v>152</v>
      </c>
      <c r="I2" s="24" t="s">
        <v>129</v>
      </c>
    </row>
    <row r="3" spans="2:10" ht="12.75">
      <c r="B3" s="63" t="s">
        <v>65</v>
      </c>
      <c r="C3" s="45" t="s">
        <v>96</v>
      </c>
      <c r="D3" s="64">
        <v>17.939995654054098</v>
      </c>
      <c r="E3" s="35">
        <v>2</v>
      </c>
      <c r="F3" s="71">
        <v>3.9399956540540977</v>
      </c>
      <c r="G3" s="35">
        <v>1</v>
      </c>
      <c r="H3" s="52">
        <v>3</v>
      </c>
      <c r="I3" s="28"/>
      <c r="J3" s="7"/>
    </row>
    <row r="4" spans="2:10" ht="12.75">
      <c r="B4" s="63" t="s">
        <v>66</v>
      </c>
      <c r="C4" s="45" t="s">
        <v>97</v>
      </c>
      <c r="D4" s="64">
        <v>27.485867759562844</v>
      </c>
      <c r="E4" s="35">
        <v>3</v>
      </c>
      <c r="F4" s="71">
        <v>6.485867759562844</v>
      </c>
      <c r="G4" s="35">
        <v>1</v>
      </c>
      <c r="H4" s="52">
        <v>4</v>
      </c>
      <c r="I4" s="28"/>
      <c r="J4" s="7"/>
    </row>
    <row r="5" spans="2:10" ht="12.75">
      <c r="B5" s="63" t="s">
        <v>47</v>
      </c>
      <c r="C5" s="45" t="s">
        <v>4</v>
      </c>
      <c r="D5" s="64">
        <v>39.90600708180708</v>
      </c>
      <c r="E5" s="35">
        <v>5</v>
      </c>
      <c r="F5" s="71">
        <v>4.906007081807083</v>
      </c>
      <c r="G5" s="35">
        <v>1</v>
      </c>
      <c r="H5" s="52">
        <v>6</v>
      </c>
      <c r="I5" s="28"/>
      <c r="J5" s="5"/>
    </row>
    <row r="6" spans="2:10" ht="12.75">
      <c r="B6" s="63" t="s">
        <v>48</v>
      </c>
      <c r="C6" s="45" t="s">
        <v>5</v>
      </c>
      <c r="D6" s="64">
        <v>27.875512797994354</v>
      </c>
      <c r="E6" s="35">
        <v>3</v>
      </c>
      <c r="F6" s="71">
        <v>6.875512797994354</v>
      </c>
      <c r="G6" s="35">
        <v>1</v>
      </c>
      <c r="H6" s="52">
        <v>4</v>
      </c>
      <c r="I6" s="28"/>
      <c r="J6" s="5"/>
    </row>
    <row r="7" spans="2:10" ht="12.75">
      <c r="B7" s="63" t="s">
        <v>49</v>
      </c>
      <c r="C7" s="45" t="s">
        <v>6</v>
      </c>
      <c r="D7" s="64">
        <v>44.584692830621115</v>
      </c>
      <c r="E7" s="35">
        <v>6</v>
      </c>
      <c r="F7" s="71">
        <v>2.5846928306211154</v>
      </c>
      <c r="G7" s="35">
        <v>0</v>
      </c>
      <c r="H7" s="52">
        <v>6</v>
      </c>
      <c r="I7" s="28"/>
      <c r="J7" s="5"/>
    </row>
    <row r="8" ht="12.75"/>
    <row r="9" spans="2:4" ht="12.75">
      <c r="B9" s="5" t="s">
        <v>154</v>
      </c>
      <c r="C9" s="66" t="s">
        <v>2</v>
      </c>
      <c r="D9" s="65">
        <f>SUM(D3:D7)</f>
        <v>157.7920761240395</v>
      </c>
    </row>
    <row r="10" spans="3:7" ht="12.75">
      <c r="C10" s="66" t="s">
        <v>155</v>
      </c>
      <c r="D10" s="67">
        <f>ROUND(D9/7,0)</f>
        <v>23</v>
      </c>
      <c r="E10" s="60"/>
      <c r="G10" s="60"/>
    </row>
    <row r="11" spans="3:4" ht="12.75">
      <c r="C11" s="66" t="s">
        <v>150</v>
      </c>
      <c r="D11" s="68">
        <f>SUM(E3:E7)</f>
        <v>19</v>
      </c>
    </row>
    <row r="12" spans="3:4" ht="12.75">
      <c r="C12" s="66" t="s">
        <v>149</v>
      </c>
      <c r="D12" s="69">
        <f>SUM(G3:G8)</f>
        <v>4</v>
      </c>
    </row>
    <row r="13" spans="3:4" ht="12.75">
      <c r="C13" s="66" t="s">
        <v>153</v>
      </c>
      <c r="D13" s="70">
        <f>D10-D11-D12</f>
        <v>0</v>
      </c>
    </row>
    <row r="14" spans="3:4" ht="12.75">
      <c r="C14" s="62"/>
      <c r="D14" s="72"/>
    </row>
    <row r="15" ht="12.75">
      <c r="D15" s="57"/>
    </row>
    <row r="16" spans="2:9" s="12" customFormat="1" ht="76.5">
      <c r="B16" s="24" t="s">
        <v>3</v>
      </c>
      <c r="C16" s="24" t="s">
        <v>45</v>
      </c>
      <c r="D16" s="25" t="s">
        <v>8</v>
      </c>
      <c r="E16" s="25" t="s">
        <v>150</v>
      </c>
      <c r="F16" s="25" t="s">
        <v>151</v>
      </c>
      <c r="G16" s="25" t="s">
        <v>149</v>
      </c>
      <c r="H16" s="25" t="s">
        <v>152</v>
      </c>
      <c r="I16" s="24" t="s">
        <v>129</v>
      </c>
    </row>
    <row r="17" spans="2:10" ht="12.75">
      <c r="B17" s="63" t="s">
        <v>56</v>
      </c>
      <c r="C17" s="45" t="s">
        <v>100</v>
      </c>
      <c r="D17" s="64">
        <v>36.511475885225884</v>
      </c>
      <c r="E17" s="35">
        <v>5</v>
      </c>
      <c r="F17" s="71">
        <v>1.5114758852258845</v>
      </c>
      <c r="G17" s="35">
        <v>0</v>
      </c>
      <c r="H17" s="52">
        <v>5</v>
      </c>
      <c r="I17" s="28"/>
      <c r="J17" s="12"/>
    </row>
    <row r="18" spans="2:10" ht="12.75">
      <c r="B18" s="63" t="s">
        <v>57</v>
      </c>
      <c r="C18" s="45" t="s">
        <v>101</v>
      </c>
      <c r="D18" s="64">
        <v>36.45807736568987</v>
      </c>
      <c r="E18" s="35">
        <v>5</v>
      </c>
      <c r="F18" s="71">
        <v>1.4580773656898671</v>
      </c>
      <c r="G18" s="35">
        <v>0</v>
      </c>
      <c r="H18" s="52">
        <v>5</v>
      </c>
      <c r="I18" s="28"/>
      <c r="J18" s="12"/>
    </row>
    <row r="19" spans="2:11" ht="12.75">
      <c r="B19" s="63" t="s">
        <v>63</v>
      </c>
      <c r="C19" s="45" t="s">
        <v>94</v>
      </c>
      <c r="D19" s="64">
        <v>17.660151275046346</v>
      </c>
      <c r="E19" s="35">
        <v>2</v>
      </c>
      <c r="F19" s="71">
        <v>3.6601512750463456</v>
      </c>
      <c r="G19" s="35">
        <v>1</v>
      </c>
      <c r="H19" s="52">
        <v>3</v>
      </c>
      <c r="I19" s="28"/>
      <c r="J19" s="12"/>
      <c r="K19" s="6"/>
    </row>
    <row r="20" spans="2:9" ht="12.75">
      <c r="B20" s="63" t="s">
        <v>64</v>
      </c>
      <c r="C20" s="45" t="s">
        <v>95</v>
      </c>
      <c r="D20" s="64">
        <v>19.112753278687357</v>
      </c>
      <c r="E20" s="35">
        <v>2</v>
      </c>
      <c r="F20" s="71">
        <v>5.112753278687357</v>
      </c>
      <c r="G20" s="35">
        <v>1</v>
      </c>
      <c r="H20" s="52">
        <v>3</v>
      </c>
      <c r="I20" s="28"/>
    </row>
    <row r="21" spans="2:10" ht="12.75">
      <c r="B21" s="63" t="s">
        <v>43</v>
      </c>
      <c r="C21" s="45" t="s">
        <v>43</v>
      </c>
      <c r="D21" s="64">
        <v>32.74714342543594</v>
      </c>
      <c r="E21" s="35">
        <v>4</v>
      </c>
      <c r="F21" s="71">
        <v>4.747143425435937</v>
      </c>
      <c r="G21" s="35">
        <v>1</v>
      </c>
      <c r="H21" s="52">
        <v>5</v>
      </c>
      <c r="I21" s="28"/>
      <c r="J21" s="12"/>
    </row>
    <row r="22" spans="2:10" ht="12.75">
      <c r="B22" s="63" t="s">
        <v>52</v>
      </c>
      <c r="C22" s="45" t="s">
        <v>7</v>
      </c>
      <c r="D22" s="64">
        <v>29.079708970890223</v>
      </c>
      <c r="E22" s="35">
        <v>4</v>
      </c>
      <c r="F22" s="71">
        <v>1.0797089708902234</v>
      </c>
      <c r="G22" s="35">
        <v>0</v>
      </c>
      <c r="H22" s="52">
        <v>4</v>
      </c>
      <c r="I22" s="28"/>
      <c r="J22" s="12"/>
    </row>
    <row r="23" spans="2:10" ht="12.75">
      <c r="B23" s="63" t="s">
        <v>81</v>
      </c>
      <c r="C23" s="45" t="s">
        <v>82</v>
      </c>
      <c r="D23" s="64">
        <v>7.497694963369966</v>
      </c>
      <c r="E23" s="35">
        <v>1</v>
      </c>
      <c r="F23" s="71">
        <v>0.4976949633699661</v>
      </c>
      <c r="G23" s="35">
        <v>0</v>
      </c>
      <c r="H23" s="52">
        <v>1</v>
      </c>
      <c r="I23" s="28"/>
      <c r="J23" s="12"/>
    </row>
    <row r="24" spans="2:10" ht="12.75">
      <c r="B24" s="63" t="s">
        <v>81</v>
      </c>
      <c r="C24" s="45" t="s">
        <v>83</v>
      </c>
      <c r="D24" s="64">
        <v>8.980387133699645</v>
      </c>
      <c r="E24" s="35">
        <v>1</v>
      </c>
      <c r="F24" s="71">
        <v>1.9803871336996455</v>
      </c>
      <c r="G24" s="35">
        <v>0</v>
      </c>
      <c r="H24" s="52">
        <v>1</v>
      </c>
      <c r="I24" s="28"/>
      <c r="J24" s="12"/>
    </row>
    <row r="25" spans="2:10" ht="12.75">
      <c r="B25" s="28" t="s">
        <v>85</v>
      </c>
      <c r="C25" s="45" t="s">
        <v>84</v>
      </c>
      <c r="D25" s="64">
        <v>10.117117017704516</v>
      </c>
      <c r="E25" s="35">
        <v>1</v>
      </c>
      <c r="F25" s="71">
        <v>3.1171170177045155</v>
      </c>
      <c r="G25" s="35">
        <v>1</v>
      </c>
      <c r="H25" s="52">
        <v>2</v>
      </c>
      <c r="I25" s="28"/>
      <c r="J25" s="12"/>
    </row>
    <row r="26" spans="2:10" ht="12.75">
      <c r="B26" s="28" t="s">
        <v>85</v>
      </c>
      <c r="C26" s="45" t="s">
        <v>112</v>
      </c>
      <c r="D26" s="64">
        <v>11.119865867890127</v>
      </c>
      <c r="E26" s="35">
        <v>1</v>
      </c>
      <c r="F26" s="71">
        <v>4.119865867890127</v>
      </c>
      <c r="G26" s="35">
        <v>1</v>
      </c>
      <c r="H26" s="52">
        <v>2</v>
      </c>
      <c r="I26" s="28"/>
      <c r="J26" s="12"/>
    </row>
    <row r="27" spans="2:10" ht="12.75">
      <c r="B27" s="20" t="s">
        <v>67</v>
      </c>
      <c r="C27" s="45" t="s">
        <v>98</v>
      </c>
      <c r="D27" s="64">
        <v>3.763907103825136</v>
      </c>
      <c r="E27" s="35">
        <v>0</v>
      </c>
      <c r="F27" s="71">
        <v>3.763907103825136</v>
      </c>
      <c r="G27" s="35">
        <v>1</v>
      </c>
      <c r="H27" s="52">
        <v>1</v>
      </c>
      <c r="I27" s="28"/>
      <c r="J27" s="12"/>
    </row>
    <row r="28" spans="2:10" ht="12.75">
      <c r="B28" s="20" t="s">
        <v>68</v>
      </c>
      <c r="C28" s="45" t="s">
        <v>99</v>
      </c>
      <c r="D28" s="64">
        <v>2.917407103825137</v>
      </c>
      <c r="E28" s="35">
        <v>0</v>
      </c>
      <c r="F28" s="71">
        <v>2.917407103825137</v>
      </c>
      <c r="G28" s="35">
        <v>0</v>
      </c>
      <c r="H28" s="52">
        <v>0</v>
      </c>
      <c r="I28" s="28"/>
      <c r="J28" s="12"/>
    </row>
    <row r="29" spans="2:10" ht="12.75">
      <c r="B29" s="28" t="s">
        <v>161</v>
      </c>
      <c r="C29" s="45" t="s">
        <v>161</v>
      </c>
      <c r="D29" s="75">
        <v>9.816622245058637</v>
      </c>
      <c r="E29" s="35">
        <v>1</v>
      </c>
      <c r="F29" s="71">
        <v>2.816622245058637</v>
      </c>
      <c r="G29" s="35">
        <v>0</v>
      </c>
      <c r="H29" s="52">
        <v>1</v>
      </c>
      <c r="I29" s="28"/>
      <c r="J29" s="12"/>
    </row>
    <row r="30" spans="2:10" ht="12.75">
      <c r="B30" s="28" t="s">
        <v>162</v>
      </c>
      <c r="C30" s="45" t="s">
        <v>162</v>
      </c>
      <c r="D30" s="75">
        <v>9.816622245058637</v>
      </c>
      <c r="E30" s="35">
        <v>1</v>
      </c>
      <c r="F30" s="71">
        <v>2.816622245058637</v>
      </c>
      <c r="G30" s="35">
        <v>0</v>
      </c>
      <c r="H30" s="52">
        <v>1</v>
      </c>
      <c r="I30" s="28"/>
      <c r="J30" s="12"/>
    </row>
    <row r="31" spans="2:10" ht="12.75">
      <c r="B31" s="63" t="s">
        <v>175</v>
      </c>
      <c r="C31" s="74" t="s">
        <v>157</v>
      </c>
      <c r="D31" s="75">
        <v>16.36103707509773</v>
      </c>
      <c r="E31" s="35">
        <v>2</v>
      </c>
      <c r="F31" s="71">
        <v>2.3610370750977303</v>
      </c>
      <c r="G31" s="35">
        <v>0</v>
      </c>
      <c r="H31" s="52">
        <v>2</v>
      </c>
      <c r="I31" s="28"/>
      <c r="J31" s="12"/>
    </row>
    <row r="32" spans="2:10" ht="12.75">
      <c r="B32" s="63" t="s">
        <v>175</v>
      </c>
      <c r="C32" s="74" t="s">
        <v>158</v>
      </c>
      <c r="D32" s="75">
        <v>16.36103707509773</v>
      </c>
      <c r="E32" s="35">
        <v>2</v>
      </c>
      <c r="F32" s="71">
        <v>2.3610370750977303</v>
      </c>
      <c r="G32" s="35">
        <v>0</v>
      </c>
      <c r="H32" s="52">
        <v>2</v>
      </c>
      <c r="I32" s="28"/>
      <c r="J32" s="12"/>
    </row>
    <row r="33" spans="2:10" ht="12.75">
      <c r="B33" s="6"/>
      <c r="C33" s="9"/>
      <c r="D33" s="58"/>
      <c r="J33" s="12"/>
    </row>
    <row r="34" spans="2:4" ht="12.75">
      <c r="B34" s="5" t="s">
        <v>154</v>
      </c>
      <c r="C34" s="66" t="s">
        <v>2</v>
      </c>
      <c r="D34" s="65">
        <f>SUM(D17:D32)</f>
        <v>268.32100803160284</v>
      </c>
    </row>
    <row r="35" spans="3:7" ht="12.75">
      <c r="C35" s="66" t="s">
        <v>155</v>
      </c>
      <c r="D35" s="67">
        <f>ROUND(D34/7,0)</f>
        <v>38</v>
      </c>
      <c r="E35" s="60"/>
      <c r="G35" s="60"/>
    </row>
    <row r="36" spans="3:4" ht="12.75">
      <c r="C36" s="66" t="s">
        <v>150</v>
      </c>
      <c r="D36" s="68">
        <f>SUM(E17:E32)</f>
        <v>32</v>
      </c>
    </row>
    <row r="37" spans="3:4" ht="12.75">
      <c r="C37" s="66" t="s">
        <v>149</v>
      </c>
      <c r="D37" s="69">
        <f>SUM(G17:G32)</f>
        <v>6</v>
      </c>
    </row>
    <row r="38" spans="3:5" ht="12.75">
      <c r="C38" s="66" t="s">
        <v>153</v>
      </c>
      <c r="D38" s="70">
        <f>D35-D36-D37</f>
        <v>0</v>
      </c>
      <c r="E38" s="73"/>
    </row>
    <row r="39" ht="12.75">
      <c r="J39" s="12"/>
    </row>
    <row r="40" ht="12.75">
      <c r="D40" s="57"/>
    </row>
    <row r="41" spans="2:14" s="12" customFormat="1" ht="76.5">
      <c r="B41" s="24" t="s">
        <v>3</v>
      </c>
      <c r="C41" s="24" t="s">
        <v>45</v>
      </c>
      <c r="D41" s="25" t="s">
        <v>1</v>
      </c>
      <c r="E41" s="25" t="s">
        <v>150</v>
      </c>
      <c r="F41" s="25" t="s">
        <v>151</v>
      </c>
      <c r="G41" s="25" t="s">
        <v>149</v>
      </c>
      <c r="H41" s="25" t="s">
        <v>152</v>
      </c>
      <c r="I41" s="24" t="s">
        <v>129</v>
      </c>
      <c r="K41" s="2"/>
      <c r="L41" s="2"/>
      <c r="M41" s="2"/>
      <c r="N41" s="2"/>
    </row>
    <row r="42" spans="2:9" ht="12.75">
      <c r="B42" s="63" t="s">
        <v>46</v>
      </c>
      <c r="C42" s="63" t="s">
        <v>9</v>
      </c>
      <c r="D42" s="64">
        <v>51.899795665445666</v>
      </c>
      <c r="E42" s="35">
        <v>7</v>
      </c>
      <c r="F42" s="71">
        <v>2.899795665445666</v>
      </c>
      <c r="G42" s="35">
        <v>0</v>
      </c>
      <c r="H42" s="52">
        <v>7</v>
      </c>
      <c r="I42" s="76"/>
    </row>
    <row r="43" spans="2:10" ht="12.75">
      <c r="B43" s="63" t="s">
        <v>58</v>
      </c>
      <c r="C43" s="45" t="s">
        <v>102</v>
      </c>
      <c r="D43" s="64">
        <v>45.26964734611794</v>
      </c>
      <c r="E43" s="35">
        <v>6</v>
      </c>
      <c r="F43" s="71">
        <v>3.2696473461179423</v>
      </c>
      <c r="G43" s="35">
        <v>0</v>
      </c>
      <c r="H43" s="52">
        <v>6</v>
      </c>
      <c r="I43" s="28"/>
      <c r="J43" s="12"/>
    </row>
    <row r="44" spans="2:9" ht="12.75">
      <c r="B44" s="63" t="s">
        <v>62</v>
      </c>
      <c r="C44" s="45" t="s">
        <v>93</v>
      </c>
      <c r="D44" s="64">
        <v>22.2657215846978</v>
      </c>
      <c r="E44" s="35">
        <v>3</v>
      </c>
      <c r="F44" s="71">
        <v>1.2657215846978005</v>
      </c>
      <c r="G44" s="35">
        <v>0</v>
      </c>
      <c r="H44" s="52">
        <v>3</v>
      </c>
      <c r="I44" s="76"/>
    </row>
    <row r="45" spans="2:10" ht="12.75">
      <c r="B45" s="63" t="s">
        <v>90</v>
      </c>
      <c r="C45" s="45" t="s">
        <v>90</v>
      </c>
      <c r="D45" s="64">
        <v>19.307613269836725</v>
      </c>
      <c r="E45" s="35">
        <v>2</v>
      </c>
      <c r="F45" s="71">
        <v>5.307613269836725</v>
      </c>
      <c r="G45" s="35">
        <v>1</v>
      </c>
      <c r="H45" s="52">
        <v>3</v>
      </c>
      <c r="I45" s="45" t="s">
        <v>156</v>
      </c>
      <c r="J45" s="12"/>
    </row>
    <row r="46" spans="2:9" ht="12.75">
      <c r="B46" s="63" t="s">
        <v>91</v>
      </c>
      <c r="C46" s="45" t="s">
        <v>91</v>
      </c>
      <c r="D46" s="64">
        <v>30.309541989450434</v>
      </c>
      <c r="E46" s="35">
        <v>4</v>
      </c>
      <c r="F46" s="71">
        <v>2.309541989450434</v>
      </c>
      <c r="G46" s="35">
        <v>0</v>
      </c>
      <c r="H46" s="52">
        <v>4</v>
      </c>
      <c r="I46" s="28" t="s">
        <v>156</v>
      </c>
    </row>
    <row r="47" spans="2:10" ht="12.75">
      <c r="B47" s="63" t="s">
        <v>92</v>
      </c>
      <c r="C47" s="45" t="s">
        <v>92</v>
      </c>
      <c r="D47" s="64">
        <v>5.0151</v>
      </c>
      <c r="E47" s="35">
        <v>0</v>
      </c>
      <c r="F47" s="71">
        <v>5.0151</v>
      </c>
      <c r="G47" s="35">
        <v>1</v>
      </c>
      <c r="H47" s="52">
        <v>1</v>
      </c>
      <c r="I47" s="28"/>
      <c r="J47" s="12"/>
    </row>
    <row r="48" spans="2:9" ht="12.75">
      <c r="B48" s="63" t="s">
        <v>60</v>
      </c>
      <c r="C48" s="45" t="s">
        <v>170</v>
      </c>
      <c r="D48" s="64">
        <v>35.02605988919206</v>
      </c>
      <c r="E48" s="35">
        <v>5</v>
      </c>
      <c r="F48" s="71">
        <v>0.026059889192062258</v>
      </c>
      <c r="G48" s="35">
        <v>0</v>
      </c>
      <c r="H48" s="52">
        <v>5</v>
      </c>
      <c r="I48" s="28"/>
    </row>
    <row r="49" spans="2:10" ht="12.75">
      <c r="B49" s="63" t="s">
        <v>124</v>
      </c>
      <c r="C49" s="45" t="s">
        <v>171</v>
      </c>
      <c r="D49" s="64">
        <v>36.88228888888847</v>
      </c>
      <c r="E49" s="35">
        <v>5</v>
      </c>
      <c r="F49" s="71">
        <v>1.8822888888884677</v>
      </c>
      <c r="G49" s="35">
        <v>0</v>
      </c>
      <c r="H49" s="52">
        <v>5</v>
      </c>
      <c r="I49" s="28"/>
      <c r="J49" s="12"/>
    </row>
    <row r="50" spans="2:9" ht="12.75">
      <c r="B50" s="76" t="s">
        <v>61</v>
      </c>
      <c r="C50" s="45" t="s">
        <v>172</v>
      </c>
      <c r="D50" s="64">
        <v>33.25919927140193</v>
      </c>
      <c r="E50" s="35">
        <v>4</v>
      </c>
      <c r="F50" s="71">
        <v>5.259199271401933</v>
      </c>
      <c r="G50" s="35">
        <v>1</v>
      </c>
      <c r="H50" s="52">
        <v>5</v>
      </c>
      <c r="I50" s="28"/>
    </row>
    <row r="51" spans="2:10" ht="12.75">
      <c r="B51" s="63" t="s">
        <v>44</v>
      </c>
      <c r="C51" s="45" t="s">
        <v>44</v>
      </c>
      <c r="D51" s="64">
        <v>7.806464207648527</v>
      </c>
      <c r="E51" s="35">
        <v>1</v>
      </c>
      <c r="F51" s="71">
        <v>0.8064642076485269</v>
      </c>
      <c r="G51" s="35">
        <v>0</v>
      </c>
      <c r="H51" s="52">
        <v>1</v>
      </c>
      <c r="I51" s="28"/>
      <c r="J51" s="12"/>
    </row>
    <row r="52" spans="2:9" ht="12.75">
      <c r="B52" s="63" t="s">
        <v>59</v>
      </c>
      <c r="C52" s="45" t="s">
        <v>103</v>
      </c>
      <c r="D52" s="64">
        <v>22.80476344171161</v>
      </c>
      <c r="E52" s="35">
        <v>3</v>
      </c>
      <c r="F52" s="71">
        <v>1.8047634417116107</v>
      </c>
      <c r="G52" s="35">
        <v>0</v>
      </c>
      <c r="H52" s="52">
        <v>3</v>
      </c>
      <c r="I52" s="28"/>
    </row>
    <row r="53" spans="2:10" ht="12.75">
      <c r="B53" s="63" t="s">
        <v>50</v>
      </c>
      <c r="C53" s="45" t="s">
        <v>119</v>
      </c>
      <c r="D53" s="64">
        <v>14.510601308490484</v>
      </c>
      <c r="E53" s="35">
        <v>2</v>
      </c>
      <c r="F53" s="71">
        <v>0.5106013084904841</v>
      </c>
      <c r="G53" s="35">
        <v>0</v>
      </c>
      <c r="H53" s="52">
        <v>2</v>
      </c>
      <c r="I53" s="28"/>
      <c r="J53" s="12"/>
    </row>
    <row r="54" spans="2:9" ht="12.75">
      <c r="B54" s="63" t="s">
        <v>135</v>
      </c>
      <c r="C54" s="45" t="s">
        <v>104</v>
      </c>
      <c r="D54" s="64">
        <v>13.564993141551518</v>
      </c>
      <c r="E54" s="35">
        <v>1</v>
      </c>
      <c r="F54" s="71">
        <v>6.564993141551518</v>
      </c>
      <c r="G54" s="35">
        <v>1</v>
      </c>
      <c r="H54" s="52">
        <v>2</v>
      </c>
      <c r="I54" s="28"/>
    </row>
    <row r="55" spans="2:10" ht="12.75">
      <c r="B55" s="63" t="s">
        <v>69</v>
      </c>
      <c r="C55" s="45" t="s">
        <v>106</v>
      </c>
      <c r="D55" s="64">
        <v>19.347106245445868</v>
      </c>
      <c r="E55" s="35">
        <v>2</v>
      </c>
      <c r="F55" s="71">
        <v>5.347106245445868</v>
      </c>
      <c r="G55" s="35">
        <v>1</v>
      </c>
      <c r="H55" s="52">
        <v>3</v>
      </c>
      <c r="I55" s="45"/>
      <c r="J55" s="12"/>
    </row>
    <row r="56" spans="2:9" ht="12.75">
      <c r="B56" s="63" t="s">
        <v>51</v>
      </c>
      <c r="C56" s="45" t="s">
        <v>107</v>
      </c>
      <c r="D56" s="64">
        <v>0</v>
      </c>
      <c r="E56" s="35">
        <v>0</v>
      </c>
      <c r="F56" s="71">
        <v>0</v>
      </c>
      <c r="G56" s="35">
        <v>0</v>
      </c>
      <c r="H56" s="52">
        <v>0</v>
      </c>
      <c r="I56" s="45" t="s">
        <v>176</v>
      </c>
    </row>
    <row r="57" spans="2:10" ht="12.75">
      <c r="B57" s="63" t="s">
        <v>53</v>
      </c>
      <c r="C57" s="45" t="s">
        <v>10</v>
      </c>
      <c r="D57" s="64">
        <v>0</v>
      </c>
      <c r="E57" s="35">
        <v>0</v>
      </c>
      <c r="F57" s="71">
        <v>0</v>
      </c>
      <c r="G57" s="35">
        <v>0</v>
      </c>
      <c r="H57" s="52">
        <v>0</v>
      </c>
      <c r="I57" s="45" t="s">
        <v>176</v>
      </c>
      <c r="J57" s="12"/>
    </row>
    <row r="58" spans="2:9" ht="12.75">
      <c r="B58" s="28" t="s">
        <v>54</v>
      </c>
      <c r="C58" s="45" t="s">
        <v>11</v>
      </c>
      <c r="D58" s="64">
        <v>0</v>
      </c>
      <c r="E58" s="35">
        <v>0</v>
      </c>
      <c r="F58" s="71">
        <v>0</v>
      </c>
      <c r="G58" s="35">
        <v>0</v>
      </c>
      <c r="H58" s="52">
        <v>0</v>
      </c>
      <c r="I58" s="28" t="s">
        <v>176</v>
      </c>
    </row>
    <row r="59" spans="2:10" ht="12.75">
      <c r="B59" s="28" t="s">
        <v>55</v>
      </c>
      <c r="C59" s="45" t="s">
        <v>110</v>
      </c>
      <c r="D59" s="64">
        <v>31.213198588305065</v>
      </c>
      <c r="E59" s="35">
        <v>4</v>
      </c>
      <c r="F59" s="71">
        <v>3.2131985883050653</v>
      </c>
      <c r="G59" s="35">
        <v>0</v>
      </c>
      <c r="H59" s="52">
        <v>4</v>
      </c>
      <c r="I59" s="28" t="s">
        <v>156</v>
      </c>
      <c r="J59" s="12"/>
    </row>
    <row r="60" spans="2:9" ht="12.75">
      <c r="B60" s="45" t="s">
        <v>180</v>
      </c>
      <c r="C60" s="45" t="s">
        <v>78</v>
      </c>
      <c r="D60" s="64">
        <v>15.283902389024945</v>
      </c>
      <c r="E60" s="35">
        <v>2</v>
      </c>
      <c r="F60" s="71">
        <v>1.283902389024945</v>
      </c>
      <c r="G60" s="35">
        <v>0</v>
      </c>
      <c r="H60" s="52">
        <v>2</v>
      </c>
      <c r="I60" s="28"/>
    </row>
    <row r="61" spans="2:10" ht="12.75">
      <c r="B61" s="63" t="s">
        <v>181</v>
      </c>
      <c r="C61" s="74" t="s">
        <v>79</v>
      </c>
      <c r="D61" s="75">
        <v>21.197412790344814</v>
      </c>
      <c r="E61" s="35">
        <v>3</v>
      </c>
      <c r="F61" s="71">
        <v>0.19741279034481352</v>
      </c>
      <c r="G61" s="35">
        <v>0</v>
      </c>
      <c r="H61" s="52">
        <v>3</v>
      </c>
      <c r="I61" s="28"/>
      <c r="J61" s="12"/>
    </row>
    <row r="62" spans="2:9" ht="12.75">
      <c r="B62" s="63" t="s">
        <v>121</v>
      </c>
      <c r="C62" s="74" t="s">
        <v>111</v>
      </c>
      <c r="D62" s="75">
        <v>26.290157580449527</v>
      </c>
      <c r="E62" s="35">
        <v>3</v>
      </c>
      <c r="F62" s="71">
        <v>5.290157580449527</v>
      </c>
      <c r="G62" s="35">
        <v>1</v>
      </c>
      <c r="H62" s="52">
        <v>4</v>
      </c>
      <c r="I62" s="28"/>
    </row>
    <row r="63" spans="2:10" ht="12.75">
      <c r="B63" s="63" t="s">
        <v>136</v>
      </c>
      <c r="C63" s="74" t="s">
        <v>159</v>
      </c>
      <c r="D63" s="75">
        <v>17.564111442249178</v>
      </c>
      <c r="E63" s="35">
        <v>2</v>
      </c>
      <c r="F63" s="71">
        <v>3.564111442249178</v>
      </c>
      <c r="G63" s="35">
        <v>1</v>
      </c>
      <c r="H63" s="52">
        <v>3</v>
      </c>
      <c r="I63" s="28"/>
      <c r="J63" s="12"/>
    </row>
    <row r="64" spans="2:9" ht="12.75">
      <c r="B64" s="63" t="s">
        <v>137</v>
      </c>
      <c r="C64" s="74" t="s">
        <v>163</v>
      </c>
      <c r="D64" s="75">
        <v>17.564111442249178</v>
      </c>
      <c r="E64" s="35">
        <v>2</v>
      </c>
      <c r="F64" s="71">
        <v>3.564111442249178</v>
      </c>
      <c r="G64" s="35">
        <v>1</v>
      </c>
      <c r="H64" s="52">
        <v>3</v>
      </c>
      <c r="I64" s="28"/>
    </row>
    <row r="65" spans="2:10" ht="12.75">
      <c r="B65" s="63" t="s">
        <v>164</v>
      </c>
      <c r="C65" s="74" t="s">
        <v>164</v>
      </c>
      <c r="D65" s="75">
        <v>6.693582527465222</v>
      </c>
      <c r="E65" s="35">
        <v>0</v>
      </c>
      <c r="F65" s="71">
        <v>6.693582527465222</v>
      </c>
      <c r="G65" s="35">
        <v>1</v>
      </c>
      <c r="H65" s="52">
        <v>1</v>
      </c>
      <c r="I65" s="28"/>
      <c r="J65" s="12"/>
    </row>
    <row r="66" spans="2:9" ht="12.75">
      <c r="B66" s="63" t="s">
        <v>165</v>
      </c>
      <c r="C66" s="74" t="s">
        <v>165</v>
      </c>
      <c r="D66" s="75">
        <v>6.693582527465222</v>
      </c>
      <c r="E66" s="35">
        <v>0</v>
      </c>
      <c r="F66" s="71">
        <v>6.693582527465222</v>
      </c>
      <c r="G66" s="35">
        <v>1</v>
      </c>
      <c r="H66" s="52">
        <v>1</v>
      </c>
      <c r="I66" s="28"/>
    </row>
    <row r="67" spans="2:9" ht="12.75">
      <c r="B67" s="63" t="s">
        <v>173</v>
      </c>
      <c r="C67" s="74" t="s">
        <v>173</v>
      </c>
      <c r="D67" s="75">
        <v>6.693582527465222</v>
      </c>
      <c r="E67" s="35">
        <v>0</v>
      </c>
      <c r="F67" s="71">
        <v>6.693582527465222</v>
      </c>
      <c r="G67" s="35">
        <v>1</v>
      </c>
      <c r="H67" s="52">
        <v>1</v>
      </c>
      <c r="I67" s="28"/>
    </row>
    <row r="68" spans="7:10" ht="12.75">
      <c r="G68" s="60"/>
      <c r="J68" s="12"/>
    </row>
    <row r="69" spans="2:4" ht="12.75">
      <c r="B69" s="5" t="s">
        <v>154</v>
      </c>
      <c r="C69" s="66" t="s">
        <v>2</v>
      </c>
      <c r="D69" s="71">
        <f>SUM(D42:D67)</f>
        <v>506.4625380648972</v>
      </c>
    </row>
    <row r="70" spans="3:7" ht="12.75">
      <c r="C70" s="66" t="s">
        <v>155</v>
      </c>
      <c r="D70" s="68">
        <f>ROUND(D69/7,0)</f>
        <v>72</v>
      </c>
      <c r="E70" s="60"/>
      <c r="G70" s="60"/>
    </row>
    <row r="71" spans="3:4" ht="12.75">
      <c r="C71" s="66" t="s">
        <v>150</v>
      </c>
      <c r="D71" s="68">
        <f>SUM(E42:E67)</f>
        <v>61</v>
      </c>
    </row>
    <row r="72" spans="3:4" ht="12.75">
      <c r="C72" s="66" t="s">
        <v>149</v>
      </c>
      <c r="D72" s="70">
        <f>SUM(G42:G67)</f>
        <v>11</v>
      </c>
    </row>
    <row r="73" spans="3:4" ht="12.75">
      <c r="C73" s="66" t="s">
        <v>153</v>
      </c>
      <c r="D73" s="70">
        <f>D70-D71-D72</f>
        <v>0</v>
      </c>
    </row>
    <row r="74" ht="12.75"/>
    <row r="75" ht="12.75">
      <c r="D75" s="57"/>
    </row>
    <row r="76" spans="2:9" s="12" customFormat="1" ht="76.5">
      <c r="B76" s="24" t="s">
        <v>3</v>
      </c>
      <c r="C76" s="24" t="s">
        <v>45</v>
      </c>
      <c r="D76" s="25" t="s">
        <v>12</v>
      </c>
      <c r="E76" s="25" t="s">
        <v>150</v>
      </c>
      <c r="F76" s="25" t="s">
        <v>151</v>
      </c>
      <c r="G76" s="25" t="s">
        <v>149</v>
      </c>
      <c r="H76" s="25" t="s">
        <v>152</v>
      </c>
      <c r="I76" s="24" t="s">
        <v>129</v>
      </c>
    </row>
    <row r="77" spans="2:10" ht="12.75">
      <c r="B77" s="45" t="s">
        <v>70</v>
      </c>
      <c r="C77" s="45" t="s">
        <v>13</v>
      </c>
      <c r="D77" s="64">
        <v>12.365088993182738</v>
      </c>
      <c r="E77" s="35">
        <v>1</v>
      </c>
      <c r="F77" s="71">
        <v>5.365088993182738</v>
      </c>
      <c r="G77" s="35">
        <v>1</v>
      </c>
      <c r="H77" s="52">
        <v>2</v>
      </c>
      <c r="I77" s="28"/>
      <c r="J77" s="5"/>
    </row>
    <row r="78" spans="2:10" ht="12.75">
      <c r="B78" s="45" t="s">
        <v>70</v>
      </c>
      <c r="C78" s="45" t="s">
        <v>14</v>
      </c>
      <c r="D78" s="64">
        <v>12.212357216625968</v>
      </c>
      <c r="E78" s="35">
        <v>1</v>
      </c>
      <c r="F78" s="71">
        <v>5.212357216625968</v>
      </c>
      <c r="G78" s="35">
        <v>1</v>
      </c>
      <c r="H78" s="52">
        <v>2</v>
      </c>
      <c r="I78" s="28"/>
      <c r="J78" s="5"/>
    </row>
    <row r="79" spans="2:10" ht="12.75">
      <c r="B79" s="45" t="s">
        <v>70</v>
      </c>
      <c r="C79" s="45" t="s">
        <v>15</v>
      </c>
      <c r="D79" s="64">
        <v>14.109466999898252</v>
      </c>
      <c r="E79" s="35">
        <v>2</v>
      </c>
      <c r="F79" s="71">
        <v>0.10946699989825248</v>
      </c>
      <c r="G79" s="35">
        <v>0</v>
      </c>
      <c r="H79" s="52">
        <v>2</v>
      </c>
      <c r="I79" s="28"/>
      <c r="J79" s="5"/>
    </row>
    <row r="80" spans="2:10" ht="12.75">
      <c r="B80" s="45" t="s">
        <v>70</v>
      </c>
      <c r="C80" s="45" t="s">
        <v>16</v>
      </c>
      <c r="D80" s="64">
        <v>8.482930720899471</v>
      </c>
      <c r="E80" s="35">
        <v>1</v>
      </c>
      <c r="F80" s="71">
        <v>1.4829307208994713</v>
      </c>
      <c r="G80" s="35">
        <v>0</v>
      </c>
      <c r="H80" s="52">
        <v>1</v>
      </c>
      <c r="I80" s="28"/>
      <c r="J80" s="5"/>
    </row>
    <row r="81" spans="2:10" ht="12.75">
      <c r="B81" s="45" t="s">
        <v>71</v>
      </c>
      <c r="C81" s="45" t="s">
        <v>17</v>
      </c>
      <c r="D81" s="64">
        <v>13.402897860704122</v>
      </c>
      <c r="E81" s="35">
        <v>1</v>
      </c>
      <c r="F81" s="71">
        <v>6.4028978607041225</v>
      </c>
      <c r="G81" s="35">
        <v>1</v>
      </c>
      <c r="H81" s="52">
        <v>2</v>
      </c>
      <c r="I81" s="28"/>
      <c r="J81" s="7"/>
    </row>
    <row r="82" spans="2:10" ht="12.75">
      <c r="B82" s="45" t="s">
        <v>71</v>
      </c>
      <c r="C82" s="45" t="s">
        <v>18</v>
      </c>
      <c r="D82" s="64">
        <v>12.976582094525842</v>
      </c>
      <c r="E82" s="35">
        <v>1</v>
      </c>
      <c r="F82" s="71">
        <v>5.976582094525842</v>
      </c>
      <c r="G82" s="35">
        <v>1</v>
      </c>
      <c r="H82" s="52">
        <v>2</v>
      </c>
      <c r="I82" s="28"/>
      <c r="J82" s="7"/>
    </row>
    <row r="83" spans="2:10" ht="12.75">
      <c r="B83" s="45" t="s">
        <v>71</v>
      </c>
      <c r="C83" s="45" t="s">
        <v>19</v>
      </c>
      <c r="D83" s="64">
        <v>11.772683742877504</v>
      </c>
      <c r="E83" s="35">
        <v>1</v>
      </c>
      <c r="F83" s="71">
        <v>4.772683742877504</v>
      </c>
      <c r="G83" s="35">
        <v>1</v>
      </c>
      <c r="H83" s="52">
        <v>2</v>
      </c>
      <c r="I83" s="28"/>
      <c r="J83" s="5"/>
    </row>
    <row r="84" spans="2:10" ht="12.75">
      <c r="B84" s="45" t="s">
        <v>71</v>
      </c>
      <c r="C84" s="45" t="s">
        <v>20</v>
      </c>
      <c r="D84" s="64">
        <v>59.730184154965386</v>
      </c>
      <c r="E84" s="35">
        <v>8</v>
      </c>
      <c r="F84" s="71">
        <v>3.730184154965386</v>
      </c>
      <c r="G84" s="35">
        <v>0</v>
      </c>
      <c r="H84" s="52">
        <v>8</v>
      </c>
      <c r="I84" s="28"/>
      <c r="J84" s="5"/>
    </row>
    <row r="85" spans="2:10" ht="12.75">
      <c r="B85" s="45" t="s">
        <v>73</v>
      </c>
      <c r="C85" s="45" t="s">
        <v>21</v>
      </c>
      <c r="D85" s="64">
        <v>23.112138520044784</v>
      </c>
      <c r="E85" s="35">
        <v>3</v>
      </c>
      <c r="F85" s="71">
        <v>2.112138520044784</v>
      </c>
      <c r="G85" s="35">
        <v>0</v>
      </c>
      <c r="H85" s="52">
        <v>3</v>
      </c>
      <c r="I85" s="28"/>
      <c r="J85" s="5"/>
    </row>
    <row r="86" spans="2:10" ht="12.75">
      <c r="B86" s="45" t="s">
        <v>73</v>
      </c>
      <c r="C86" s="45" t="s">
        <v>22</v>
      </c>
      <c r="D86" s="64">
        <v>19.322737711131467</v>
      </c>
      <c r="E86" s="35">
        <v>2</v>
      </c>
      <c r="F86" s="71">
        <v>5.322737711131467</v>
      </c>
      <c r="G86" s="35">
        <v>1</v>
      </c>
      <c r="H86" s="52">
        <v>3</v>
      </c>
      <c r="I86" s="28"/>
      <c r="J86" s="5"/>
    </row>
    <row r="87" spans="2:10" ht="12.75">
      <c r="B87" s="45" t="s">
        <v>73</v>
      </c>
      <c r="C87" s="45" t="s">
        <v>23</v>
      </c>
      <c r="D87" s="64">
        <v>19.012787421143667</v>
      </c>
      <c r="E87" s="35">
        <v>2</v>
      </c>
      <c r="F87" s="71">
        <v>5.012787421143667</v>
      </c>
      <c r="G87" s="35">
        <v>1</v>
      </c>
      <c r="H87" s="52">
        <v>3</v>
      </c>
      <c r="I87" s="28"/>
      <c r="J87" s="5"/>
    </row>
    <row r="88" spans="2:10" ht="12.75">
      <c r="B88" s="45" t="s">
        <v>74</v>
      </c>
      <c r="C88" s="45" t="s">
        <v>24</v>
      </c>
      <c r="D88" s="64">
        <v>8.304879576210844</v>
      </c>
      <c r="E88" s="35">
        <v>1</v>
      </c>
      <c r="F88" s="71">
        <v>1.304879576210844</v>
      </c>
      <c r="G88" s="35">
        <v>0</v>
      </c>
      <c r="H88" s="52">
        <v>1</v>
      </c>
      <c r="I88" s="28"/>
      <c r="J88" s="5"/>
    </row>
    <row r="89" spans="2:10" ht="12.75">
      <c r="B89" s="45" t="s">
        <v>74</v>
      </c>
      <c r="C89" s="45" t="s">
        <v>25</v>
      </c>
      <c r="D89" s="64">
        <v>9.340091328347587</v>
      </c>
      <c r="E89" s="35">
        <v>1</v>
      </c>
      <c r="F89" s="71">
        <v>2.3400913283475866</v>
      </c>
      <c r="G89" s="35">
        <v>0</v>
      </c>
      <c r="H89" s="52">
        <v>1</v>
      </c>
      <c r="I89" s="28"/>
      <c r="J89" s="5"/>
    </row>
    <row r="90" spans="2:10" ht="12.75">
      <c r="B90" s="45" t="s">
        <v>74</v>
      </c>
      <c r="C90" s="45" t="s">
        <v>26</v>
      </c>
      <c r="D90" s="64">
        <v>8.73287215862842</v>
      </c>
      <c r="E90" s="35">
        <v>1</v>
      </c>
      <c r="F90" s="71">
        <v>1.7328721586284193</v>
      </c>
      <c r="G90" s="35">
        <v>0</v>
      </c>
      <c r="H90" s="52">
        <v>1</v>
      </c>
      <c r="I90" s="28"/>
      <c r="J90" s="5"/>
    </row>
    <row r="91" spans="2:10" ht="12.75">
      <c r="B91" s="45" t="s">
        <v>74</v>
      </c>
      <c r="C91" s="45" t="s">
        <v>27</v>
      </c>
      <c r="D91" s="64">
        <v>4.282708819190072</v>
      </c>
      <c r="E91" s="35">
        <v>0</v>
      </c>
      <c r="F91" s="71">
        <v>4.282708819190072</v>
      </c>
      <c r="G91" s="35">
        <v>1</v>
      </c>
      <c r="H91" s="52">
        <v>1</v>
      </c>
      <c r="I91" s="28"/>
      <c r="J91" s="5"/>
    </row>
    <row r="92" spans="2:9" ht="12.75">
      <c r="B92" s="45" t="s">
        <v>182</v>
      </c>
      <c r="C92" s="45" t="s">
        <v>28</v>
      </c>
      <c r="D92" s="64">
        <v>45.946832844932835</v>
      </c>
      <c r="E92" s="35">
        <v>6</v>
      </c>
      <c r="F92" s="71">
        <v>3.9468328449328354</v>
      </c>
      <c r="G92" s="35">
        <v>0</v>
      </c>
      <c r="H92" s="52">
        <v>6</v>
      </c>
      <c r="I92" s="28"/>
    </row>
    <row r="93" spans="2:9" ht="12.75">
      <c r="B93" s="45" t="s">
        <v>183</v>
      </c>
      <c r="C93" s="45" t="s">
        <v>29</v>
      </c>
      <c r="D93" s="64">
        <v>54.60017619047621</v>
      </c>
      <c r="E93" s="35">
        <v>7</v>
      </c>
      <c r="F93" s="71">
        <v>5.600176190476212</v>
      </c>
      <c r="G93" s="35">
        <v>1</v>
      </c>
      <c r="H93" s="52">
        <v>8</v>
      </c>
      <c r="I93" s="28"/>
    </row>
    <row r="94" spans="2:9" ht="12.75">
      <c r="B94" s="45" t="s">
        <v>184</v>
      </c>
      <c r="C94" s="45" t="s">
        <v>30</v>
      </c>
      <c r="D94" s="64">
        <v>12.15834497863246</v>
      </c>
      <c r="E94" s="35">
        <v>1</v>
      </c>
      <c r="F94" s="71">
        <v>5.15834497863246</v>
      </c>
      <c r="G94" s="35">
        <v>1</v>
      </c>
      <c r="H94" s="52">
        <v>2</v>
      </c>
      <c r="I94" s="28"/>
    </row>
    <row r="95" spans="2:9" ht="12.75">
      <c r="B95" s="45" t="s">
        <v>185</v>
      </c>
      <c r="C95" s="45" t="s">
        <v>31</v>
      </c>
      <c r="D95" s="64">
        <v>20.11886462148961</v>
      </c>
      <c r="E95" s="35">
        <v>2</v>
      </c>
      <c r="F95" s="71">
        <v>6.11886462148961</v>
      </c>
      <c r="G95" s="35">
        <v>1</v>
      </c>
      <c r="H95" s="52">
        <v>3</v>
      </c>
      <c r="I95" s="28"/>
    </row>
    <row r="96" ht="12.75">
      <c r="G96" s="60"/>
    </row>
    <row r="97" spans="2:4" ht="12.75">
      <c r="B97" s="5" t="s">
        <v>154</v>
      </c>
      <c r="C97" s="66" t="s">
        <v>2</v>
      </c>
      <c r="D97" s="65">
        <f>SUM(D77:D96)</f>
        <v>369.9846259539072</v>
      </c>
    </row>
    <row r="98" spans="3:7" ht="12.75">
      <c r="C98" s="66" t="s">
        <v>155</v>
      </c>
      <c r="D98" s="67">
        <f>ROUND(D97/7,0)</f>
        <v>53</v>
      </c>
      <c r="E98" s="60"/>
      <c r="G98" s="60"/>
    </row>
    <row r="99" spans="3:4" ht="12.75">
      <c r="C99" s="66" t="s">
        <v>150</v>
      </c>
      <c r="D99" s="68">
        <f>SUM(E77:E95)</f>
        <v>42</v>
      </c>
    </row>
    <row r="100" spans="3:4" ht="12.75">
      <c r="C100" s="66" t="s">
        <v>149</v>
      </c>
      <c r="D100" s="69">
        <f>SUM(G77:G95)</f>
        <v>11</v>
      </c>
    </row>
    <row r="101" spans="3:4" ht="12.75">
      <c r="C101" s="66" t="s">
        <v>153</v>
      </c>
      <c r="D101" s="70">
        <f>D98-D99-D100</f>
        <v>0</v>
      </c>
    </row>
    <row r="102" ht="12.75"/>
    <row r="103" ht="12.75">
      <c r="D103" s="57"/>
    </row>
    <row r="104" spans="2:9" s="12" customFormat="1" ht="76.5">
      <c r="B104" s="24" t="s">
        <v>3</v>
      </c>
      <c r="C104" s="24" t="s">
        <v>45</v>
      </c>
      <c r="D104" s="25" t="s">
        <v>39</v>
      </c>
      <c r="E104" s="25" t="s">
        <v>150</v>
      </c>
      <c r="F104" s="25" t="s">
        <v>151</v>
      </c>
      <c r="G104" s="25" t="s">
        <v>149</v>
      </c>
      <c r="H104" s="25" t="s">
        <v>152</v>
      </c>
      <c r="I104" s="24" t="s">
        <v>129</v>
      </c>
    </row>
    <row r="105" spans="2:9" ht="12.75">
      <c r="B105" s="45" t="s">
        <v>72</v>
      </c>
      <c r="C105" s="45" t="s">
        <v>32</v>
      </c>
      <c r="D105" s="64">
        <v>13.261499542124545</v>
      </c>
      <c r="E105" s="35">
        <v>1</v>
      </c>
      <c r="F105" s="71">
        <v>6.261499542124545</v>
      </c>
      <c r="G105" s="35">
        <v>1</v>
      </c>
      <c r="H105" s="52">
        <v>2</v>
      </c>
      <c r="I105" s="28"/>
    </row>
    <row r="106" spans="2:9" ht="12.75">
      <c r="B106" s="45" t="s">
        <v>72</v>
      </c>
      <c r="C106" s="45" t="s">
        <v>33</v>
      </c>
      <c r="D106" s="64">
        <v>11.902659988379071</v>
      </c>
      <c r="E106" s="35">
        <v>1</v>
      </c>
      <c r="F106" s="71">
        <v>4.902659988379071</v>
      </c>
      <c r="G106" s="35">
        <v>1</v>
      </c>
      <c r="H106" s="52">
        <v>2</v>
      </c>
      <c r="I106" s="28"/>
    </row>
    <row r="107" spans="2:9" ht="12.75">
      <c r="B107" s="45" t="s">
        <v>72</v>
      </c>
      <c r="C107" s="45" t="s">
        <v>34</v>
      </c>
      <c r="D107" s="64">
        <v>31.34623008241759</v>
      </c>
      <c r="E107" s="35">
        <v>4</v>
      </c>
      <c r="F107" s="71">
        <v>3.3462300824175912</v>
      </c>
      <c r="G107" s="35">
        <v>0</v>
      </c>
      <c r="H107" s="52">
        <v>4</v>
      </c>
      <c r="I107" s="28"/>
    </row>
    <row r="108" spans="2:9" ht="12.75">
      <c r="B108" s="45" t="s">
        <v>75</v>
      </c>
      <c r="C108" s="45" t="s">
        <v>35</v>
      </c>
      <c r="D108" s="64">
        <v>11.447029013773749</v>
      </c>
      <c r="E108" s="35">
        <v>1</v>
      </c>
      <c r="F108" s="71">
        <v>4.447029013773749</v>
      </c>
      <c r="G108" s="35">
        <v>1</v>
      </c>
      <c r="H108" s="52">
        <v>2</v>
      </c>
      <c r="I108" s="28"/>
    </row>
    <row r="109" spans="2:9" ht="12.75">
      <c r="B109" s="45" t="s">
        <v>75</v>
      </c>
      <c r="C109" s="45" t="s">
        <v>36</v>
      </c>
      <c r="D109" s="64">
        <v>15.420663402630499</v>
      </c>
      <c r="E109" s="35">
        <v>2</v>
      </c>
      <c r="F109" s="71">
        <v>1.420663402630499</v>
      </c>
      <c r="G109" s="35">
        <v>0</v>
      </c>
      <c r="H109" s="52">
        <v>2</v>
      </c>
      <c r="I109" s="28"/>
    </row>
    <row r="110" spans="2:9" ht="12.75">
      <c r="B110" s="45" t="s">
        <v>75</v>
      </c>
      <c r="C110" s="45" t="s">
        <v>37</v>
      </c>
      <c r="D110" s="64">
        <v>20.231661832026482</v>
      </c>
      <c r="E110" s="35">
        <v>2</v>
      </c>
      <c r="F110" s="71">
        <v>6.231661832026482</v>
      </c>
      <c r="G110" s="35">
        <v>1</v>
      </c>
      <c r="H110" s="52">
        <v>3</v>
      </c>
      <c r="I110" s="28"/>
    </row>
    <row r="111" spans="2:9" ht="12.75">
      <c r="B111" s="45" t="s">
        <v>75</v>
      </c>
      <c r="C111" s="45" t="s">
        <v>38</v>
      </c>
      <c r="D111" s="64">
        <v>13.241436797924296</v>
      </c>
      <c r="E111" s="35">
        <v>1</v>
      </c>
      <c r="F111" s="71">
        <v>6.241436797924296</v>
      </c>
      <c r="G111" s="35">
        <v>1</v>
      </c>
      <c r="H111" s="52">
        <v>2</v>
      </c>
      <c r="I111" s="28"/>
    </row>
    <row r="112" ht="12.75"/>
    <row r="113" spans="2:4" ht="12.75">
      <c r="B113" s="5" t="s">
        <v>154</v>
      </c>
      <c r="C113" s="66" t="s">
        <v>2</v>
      </c>
      <c r="D113" s="65">
        <f>SUM(D105:D112)</f>
        <v>116.85118065927624</v>
      </c>
    </row>
    <row r="114" spans="3:7" ht="12.75">
      <c r="C114" s="66" t="s">
        <v>155</v>
      </c>
      <c r="D114" s="67">
        <f>ROUND(D113/7,0)</f>
        <v>17</v>
      </c>
      <c r="E114" s="60"/>
      <c r="G114" s="60"/>
    </row>
    <row r="115" spans="3:4" ht="12.75">
      <c r="C115" s="66" t="s">
        <v>150</v>
      </c>
      <c r="D115" s="68">
        <f>SUM(E105:E111)</f>
        <v>12</v>
      </c>
    </row>
    <row r="116" spans="3:4" ht="12.75">
      <c r="C116" s="66" t="s">
        <v>149</v>
      </c>
      <c r="D116" s="69">
        <f>SUM(G105:G111)</f>
        <v>5</v>
      </c>
    </row>
    <row r="117" spans="3:4" ht="12.75">
      <c r="C117" s="66" t="s">
        <v>153</v>
      </c>
      <c r="D117" s="70">
        <f>D114-D115-D116</f>
        <v>0</v>
      </c>
    </row>
    <row r="118" ht="12.75"/>
    <row r="119" ht="12.75">
      <c r="D119" s="57"/>
    </row>
    <row r="120" spans="2:9" s="12" customFormat="1" ht="76.5">
      <c r="B120" s="24" t="s">
        <v>3</v>
      </c>
      <c r="C120" s="24" t="s">
        <v>45</v>
      </c>
      <c r="D120" s="25" t="s">
        <v>42</v>
      </c>
      <c r="E120" s="25" t="s">
        <v>150</v>
      </c>
      <c r="F120" s="25" t="s">
        <v>151</v>
      </c>
      <c r="G120" s="25" t="s">
        <v>149</v>
      </c>
      <c r="H120" s="25" t="s">
        <v>152</v>
      </c>
      <c r="I120" s="24" t="s">
        <v>129</v>
      </c>
    </row>
    <row r="121" spans="2:9" ht="12.75">
      <c r="B121" s="45" t="s">
        <v>77</v>
      </c>
      <c r="C121" s="45" t="s">
        <v>40</v>
      </c>
      <c r="D121" s="64">
        <v>42.45954044208829</v>
      </c>
      <c r="E121" s="35">
        <v>6</v>
      </c>
      <c r="F121" s="71">
        <v>0.45954044208829004</v>
      </c>
      <c r="G121" s="35">
        <v>0</v>
      </c>
      <c r="H121" s="52">
        <v>6</v>
      </c>
      <c r="I121" s="28"/>
    </row>
    <row r="122" spans="2:9" ht="12.75">
      <c r="B122" s="45" t="s">
        <v>80</v>
      </c>
      <c r="C122" s="45" t="s">
        <v>105</v>
      </c>
      <c r="D122" s="64">
        <v>47.78768448916666</v>
      </c>
      <c r="E122" s="35">
        <v>6</v>
      </c>
      <c r="F122" s="71">
        <v>5.787684489166658</v>
      </c>
      <c r="G122" s="35">
        <v>1</v>
      </c>
      <c r="H122" s="52">
        <v>7</v>
      </c>
      <c r="I122" s="28"/>
    </row>
    <row r="123" spans="2:9" ht="12.75">
      <c r="B123" s="45" t="s">
        <v>76</v>
      </c>
      <c r="C123" s="45" t="s">
        <v>41</v>
      </c>
      <c r="D123" s="64">
        <v>34.77684235347985</v>
      </c>
      <c r="E123" s="35">
        <v>4</v>
      </c>
      <c r="F123" s="71">
        <v>6.77684235347985</v>
      </c>
      <c r="G123" s="35">
        <v>1</v>
      </c>
      <c r="H123" s="52">
        <v>5</v>
      </c>
      <c r="I123" s="28"/>
    </row>
    <row r="124" ht="12.75"/>
    <row r="125" spans="2:4" ht="12.75">
      <c r="B125" s="5" t="s">
        <v>154</v>
      </c>
      <c r="C125" s="66" t="s">
        <v>2</v>
      </c>
      <c r="D125" s="65">
        <f>SUM(D121:D124)</f>
        <v>125.0240672847348</v>
      </c>
    </row>
    <row r="126" spans="3:7" ht="12.75">
      <c r="C126" s="66" t="s">
        <v>155</v>
      </c>
      <c r="D126" s="67">
        <f>ROUND(D125/7,0)</f>
        <v>18</v>
      </c>
      <c r="G126" s="60">
        <f>SUM(E120:E124)+D128-D126</f>
        <v>0</v>
      </c>
    </row>
    <row r="127" spans="3:4" ht="12.75">
      <c r="C127" s="66" t="s">
        <v>150</v>
      </c>
      <c r="D127" s="68">
        <f>SUM(E121:E123)</f>
        <v>16</v>
      </c>
    </row>
    <row r="128" spans="3:4" ht="12.75">
      <c r="C128" s="66" t="s">
        <v>149</v>
      </c>
      <c r="D128" s="69">
        <f>SUM(G121:G123)</f>
        <v>2</v>
      </c>
    </row>
    <row r="129" spans="3:4" ht="12.75">
      <c r="C129" s="66" t="s">
        <v>153</v>
      </c>
      <c r="D129" s="70">
        <f>D126-D127-D128</f>
        <v>0</v>
      </c>
    </row>
    <row r="130" ht="12.75">
      <c r="G130" s="60"/>
    </row>
    <row r="131" ht="12.75">
      <c r="D131" s="57"/>
    </row>
    <row r="132" spans="2:9" s="12" customFormat="1" ht="76.5">
      <c r="B132" s="24" t="s">
        <v>3</v>
      </c>
      <c r="C132" s="24" t="s">
        <v>45</v>
      </c>
      <c r="D132" s="25" t="s">
        <v>138</v>
      </c>
      <c r="E132" s="25" t="s">
        <v>150</v>
      </c>
      <c r="F132" s="25" t="s">
        <v>151</v>
      </c>
      <c r="G132" s="25" t="s">
        <v>149</v>
      </c>
      <c r="H132" s="25" t="s">
        <v>152</v>
      </c>
      <c r="I132" s="24" t="s">
        <v>129</v>
      </c>
    </row>
    <row r="133" spans="2:9" ht="12.75">
      <c r="B133" s="45" t="s">
        <v>122</v>
      </c>
      <c r="C133" s="37" t="s">
        <v>122</v>
      </c>
      <c r="D133" s="77">
        <v>7.873790139268316</v>
      </c>
      <c r="E133" s="35">
        <v>1</v>
      </c>
      <c r="F133" s="71">
        <v>0.8737901392683156</v>
      </c>
      <c r="G133" s="35">
        <v>0</v>
      </c>
      <c r="H133" s="52">
        <v>1</v>
      </c>
      <c r="I133" s="28"/>
    </row>
    <row r="134" spans="2:9" ht="12.75">
      <c r="B134" s="45" t="s">
        <v>177</v>
      </c>
      <c r="C134" s="37" t="s">
        <v>169</v>
      </c>
      <c r="D134" s="77">
        <v>7.873790139268316</v>
      </c>
      <c r="E134" s="35">
        <v>1</v>
      </c>
      <c r="F134" s="71">
        <v>0.8737901392683156</v>
      </c>
      <c r="G134" s="35">
        <v>0</v>
      </c>
      <c r="H134" s="52">
        <v>1</v>
      </c>
      <c r="I134" s="28"/>
    </row>
    <row r="135" ht="12.75">
      <c r="D135" s="60"/>
    </row>
    <row r="136" spans="2:4" ht="12.75">
      <c r="B136" s="5" t="s">
        <v>154</v>
      </c>
      <c r="C136" s="66" t="s">
        <v>2</v>
      </c>
      <c r="D136" s="65">
        <f>SUM(D133:D134)</f>
        <v>15.747580278536631</v>
      </c>
    </row>
    <row r="137" spans="3:7" ht="12.75">
      <c r="C137" s="66" t="s">
        <v>155</v>
      </c>
      <c r="D137" s="67">
        <f>ROUND(D136/7,0)</f>
        <v>2</v>
      </c>
      <c r="G137" s="60">
        <v>0</v>
      </c>
    </row>
    <row r="138" spans="3:4" ht="12.75">
      <c r="C138" s="66" t="s">
        <v>150</v>
      </c>
      <c r="D138" s="68">
        <f>SUM(E133:E134)</f>
        <v>2</v>
      </c>
    </row>
    <row r="139" spans="3:4" ht="12.75">
      <c r="C139" s="66" t="s">
        <v>149</v>
      </c>
      <c r="D139" s="69">
        <f>SUM(G132:G134)</f>
        <v>0</v>
      </c>
    </row>
    <row r="140" spans="3:4" ht="12.75">
      <c r="C140" s="66" t="s">
        <v>153</v>
      </c>
      <c r="D140" s="70">
        <f>D137-D138-D139</f>
        <v>0</v>
      </c>
    </row>
    <row r="141" ht="12.75"/>
    <row r="142" spans="2:9" s="12" customFormat="1" ht="76.5">
      <c r="B142" s="24" t="s">
        <v>3</v>
      </c>
      <c r="C142" s="24" t="s">
        <v>45</v>
      </c>
      <c r="D142" s="81" t="s">
        <v>138</v>
      </c>
      <c r="E142" s="81" t="s">
        <v>150</v>
      </c>
      <c r="F142" s="81" t="s">
        <v>151</v>
      </c>
      <c r="G142" s="81" t="s">
        <v>149</v>
      </c>
      <c r="H142" s="81" t="s">
        <v>152</v>
      </c>
      <c r="I142" s="24" t="s">
        <v>129</v>
      </c>
    </row>
    <row r="143" spans="2:9" ht="12.75">
      <c r="B143" s="45" t="s">
        <v>174</v>
      </c>
      <c r="C143" s="45" t="s">
        <v>160</v>
      </c>
      <c r="D143" s="77">
        <v>0.11600533521549893</v>
      </c>
      <c r="E143" s="35">
        <v>0</v>
      </c>
      <c r="F143" s="71">
        <v>0.11600533521549893</v>
      </c>
      <c r="G143" s="35">
        <v>0</v>
      </c>
      <c r="H143" s="52">
        <v>0</v>
      </c>
      <c r="I143" s="28"/>
    </row>
    <row r="144" ht="12.75">
      <c r="D144" s="60"/>
    </row>
    <row r="145" spans="2:4" ht="12.75">
      <c r="B145" s="5" t="s">
        <v>154</v>
      </c>
      <c r="C145" s="66" t="s">
        <v>2</v>
      </c>
      <c r="D145" s="65">
        <f>SUM(D143)</f>
        <v>0.11600533521549893</v>
      </c>
    </row>
    <row r="146" spans="3:7" ht="12.75">
      <c r="C146" s="66" t="s">
        <v>155</v>
      </c>
      <c r="D146" s="67">
        <f>ROUND(D145/7,0)</f>
        <v>0</v>
      </c>
      <c r="G146" s="60">
        <v>0</v>
      </c>
    </row>
    <row r="147" spans="3:4" ht="12.75">
      <c r="C147" s="66" t="s">
        <v>150</v>
      </c>
      <c r="D147" s="68">
        <f>SUM(E143)</f>
        <v>0</v>
      </c>
    </row>
    <row r="148" spans="3:4" ht="12.75">
      <c r="C148" s="66" t="s">
        <v>149</v>
      </c>
      <c r="D148" s="69">
        <v>0</v>
      </c>
    </row>
    <row r="149" spans="3:4" ht="12.75">
      <c r="C149" s="66" t="s">
        <v>153</v>
      </c>
      <c r="D149" s="70">
        <v>0</v>
      </c>
    </row>
    <row r="150" ht="12.75"/>
    <row r="151" spans="2:9" s="12" customFormat="1" ht="76.5">
      <c r="B151" s="24" t="s">
        <v>3</v>
      </c>
      <c r="C151" s="24" t="s">
        <v>45</v>
      </c>
      <c r="D151" s="83" t="s">
        <v>138</v>
      </c>
      <c r="E151" s="83" t="s">
        <v>150</v>
      </c>
      <c r="F151" s="83" t="s">
        <v>151</v>
      </c>
      <c r="G151" s="83" t="s">
        <v>149</v>
      </c>
      <c r="H151" s="83" t="s">
        <v>152</v>
      </c>
      <c r="I151" s="24" t="s">
        <v>129</v>
      </c>
    </row>
    <row r="152" spans="2:9" ht="12.75">
      <c r="B152" s="45" t="s">
        <v>178</v>
      </c>
      <c r="C152" s="45" t="s">
        <v>167</v>
      </c>
      <c r="D152" s="75">
        <v>6.69</v>
      </c>
      <c r="E152" s="35">
        <v>0</v>
      </c>
      <c r="F152" s="71">
        <v>6.69</v>
      </c>
      <c r="G152" s="35">
        <v>1</v>
      </c>
      <c r="H152" s="52">
        <v>1</v>
      </c>
      <c r="I152" s="28"/>
    </row>
    <row r="153" ht="12.75">
      <c r="D153" s="60"/>
    </row>
    <row r="154" spans="2:4" ht="12.75">
      <c r="B154" s="5" t="s">
        <v>154</v>
      </c>
      <c r="C154" s="66" t="s">
        <v>2</v>
      </c>
      <c r="D154" s="65">
        <f>SUM(D152)</f>
        <v>6.69</v>
      </c>
    </row>
    <row r="155" spans="3:7" ht="12.75">
      <c r="C155" s="66" t="s">
        <v>155</v>
      </c>
      <c r="D155" s="67">
        <f>ROUND(D154/7,0)</f>
        <v>1</v>
      </c>
      <c r="G155" s="60">
        <v>0</v>
      </c>
    </row>
    <row r="156" spans="3:4" ht="12.75">
      <c r="C156" s="66" t="s">
        <v>150</v>
      </c>
      <c r="D156" s="68">
        <f>SUM(E152)</f>
        <v>0</v>
      </c>
    </row>
    <row r="157" spans="3:4" ht="12.75">
      <c r="C157" s="66" t="s">
        <v>149</v>
      </c>
      <c r="D157" s="69">
        <v>0</v>
      </c>
    </row>
    <row r="158" spans="3:4" ht="12.75">
      <c r="C158" s="66" t="s">
        <v>153</v>
      </c>
      <c r="D158" s="70">
        <v>0</v>
      </c>
    </row>
  </sheetData>
  <sheetProtection/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2:X85"/>
  <sheetViews>
    <sheetView showGridLines="0" zoomScalePageLayoutView="0" workbookViewId="0" topLeftCell="F1">
      <selection activeCell="B84" sqref="B84"/>
    </sheetView>
  </sheetViews>
  <sheetFormatPr defaultColWidth="9.140625" defaultRowHeight="12.75"/>
  <cols>
    <col min="1" max="1" width="3.00390625" style="0" customWidth="1"/>
    <col min="2" max="2" width="22.140625" style="11" customWidth="1"/>
    <col min="3" max="3" width="15.00390625" style="10" bestFit="1" customWidth="1"/>
    <col min="4" max="10" width="8.7109375" style="11" customWidth="1"/>
    <col min="11" max="11" width="6.7109375" style="0" customWidth="1"/>
    <col min="12" max="13" width="10.421875" style="0" customWidth="1"/>
    <col min="14" max="14" width="11.28125" style="8" customWidth="1"/>
    <col min="15" max="15" width="17.140625" style="8" customWidth="1"/>
    <col min="17" max="17" width="15.140625" style="0" customWidth="1"/>
    <col min="20" max="20" width="11.00390625" style="0" customWidth="1"/>
  </cols>
  <sheetData>
    <row r="1" ht="12.75"/>
    <row r="2" spans="2:24" ht="12.75" customHeight="1">
      <c r="B2" s="93" t="s">
        <v>86</v>
      </c>
      <c r="C2" s="95" t="s">
        <v>113</v>
      </c>
      <c r="D2" s="92">
        <v>2004</v>
      </c>
      <c r="E2" s="92">
        <v>2005</v>
      </c>
      <c r="F2" s="92">
        <v>2006</v>
      </c>
      <c r="G2" s="92">
        <v>2007</v>
      </c>
      <c r="H2" s="92">
        <v>2008</v>
      </c>
      <c r="I2" s="92">
        <v>2009</v>
      </c>
      <c r="J2" s="92">
        <v>2010</v>
      </c>
      <c r="K2" s="1"/>
      <c r="L2" s="91" t="s">
        <v>114</v>
      </c>
      <c r="M2" s="91" t="s">
        <v>115</v>
      </c>
      <c r="N2" s="91" t="s">
        <v>147</v>
      </c>
      <c r="O2" s="91" t="s">
        <v>148</v>
      </c>
      <c r="P2" s="1"/>
      <c r="T2" s="4"/>
      <c r="U2" s="4"/>
      <c r="V2" s="4"/>
      <c r="W2" s="4"/>
      <c r="X2" s="4"/>
    </row>
    <row r="3" spans="2:24" ht="27" customHeight="1">
      <c r="B3" s="94"/>
      <c r="C3" s="96"/>
      <c r="D3" s="92"/>
      <c r="E3" s="92"/>
      <c r="F3" s="92"/>
      <c r="G3" s="92"/>
      <c r="H3" s="92"/>
      <c r="I3" s="92"/>
      <c r="J3" s="92"/>
      <c r="K3" s="1"/>
      <c r="L3" s="91"/>
      <c r="M3" s="91"/>
      <c r="N3" s="91"/>
      <c r="O3" s="91"/>
      <c r="P3" s="1"/>
      <c r="Q3" s="26" t="s">
        <v>116</v>
      </c>
      <c r="R3" s="55">
        <v>25</v>
      </c>
      <c r="S3" s="56" t="s">
        <v>117</v>
      </c>
      <c r="T3" s="4"/>
      <c r="U3" s="4"/>
      <c r="V3" s="4"/>
      <c r="W3" s="4"/>
      <c r="X3" s="4"/>
    </row>
    <row r="4" spans="2:17" ht="12.75">
      <c r="B4" s="87" t="s">
        <v>96</v>
      </c>
      <c r="C4" s="10" t="s">
        <v>0</v>
      </c>
      <c r="D4" s="78"/>
      <c r="E4" s="78"/>
      <c r="F4" s="78"/>
      <c r="G4" s="78"/>
      <c r="H4" s="78"/>
      <c r="I4" s="78"/>
      <c r="J4" s="79"/>
      <c r="L4" s="38">
        <v>5.137928794109395</v>
      </c>
      <c r="M4" s="53">
        <v>18.75344009849929</v>
      </c>
      <c r="N4" s="54">
        <v>17.939995654054098</v>
      </c>
      <c r="O4" s="36">
        <v>17.939995654054098</v>
      </c>
      <c r="Q4" s="4"/>
    </row>
    <row r="5" spans="2:15" ht="12.75">
      <c r="B5" s="87" t="s">
        <v>97</v>
      </c>
      <c r="C5" s="10" t="s">
        <v>0</v>
      </c>
      <c r="D5" s="78"/>
      <c r="E5" s="78"/>
      <c r="F5" s="78"/>
      <c r="G5" s="78"/>
      <c r="H5" s="78"/>
      <c r="I5" s="78"/>
      <c r="J5" s="78"/>
      <c r="L5" s="38">
        <v>7.793388427277492</v>
      </c>
      <c r="M5" s="53">
        <v>28.445867759562844</v>
      </c>
      <c r="N5" s="54">
        <v>27.485867759562844</v>
      </c>
      <c r="O5" s="36">
        <v>27.485867759562844</v>
      </c>
    </row>
    <row r="6" spans="2:15" ht="12.75">
      <c r="B6" s="88" t="s">
        <v>4</v>
      </c>
      <c r="C6" s="10" t="s">
        <v>0</v>
      </c>
      <c r="D6" s="80"/>
      <c r="E6" s="80"/>
      <c r="F6" s="80"/>
      <c r="G6" s="80"/>
      <c r="H6" s="80"/>
      <c r="I6" s="80"/>
      <c r="J6" s="80"/>
      <c r="L6" s="38">
        <v>11.813799755799756</v>
      </c>
      <c r="M6" s="53">
        <v>43.12036910866911</v>
      </c>
      <c r="N6" s="54">
        <v>39.90600708180708</v>
      </c>
      <c r="O6" s="36">
        <v>39.90600708180708</v>
      </c>
    </row>
    <row r="7" spans="2:15" ht="12.75">
      <c r="B7" s="88" t="s">
        <v>5</v>
      </c>
      <c r="C7" s="10" t="s">
        <v>0</v>
      </c>
      <c r="D7" s="80"/>
      <c r="E7" s="80"/>
      <c r="F7" s="80"/>
      <c r="G7" s="80"/>
      <c r="H7" s="80"/>
      <c r="I7" s="80"/>
      <c r="J7" s="80"/>
      <c r="L7" s="38">
        <v>9.015646179867492</v>
      </c>
      <c r="M7" s="53">
        <v>32.90710855651634</v>
      </c>
      <c r="N7" s="54">
        <v>27.875512797994354</v>
      </c>
      <c r="O7" s="36">
        <v>27.875512797994354</v>
      </c>
    </row>
    <row r="8" spans="2:15" ht="12.75">
      <c r="B8" s="5" t="s">
        <v>6</v>
      </c>
      <c r="C8" s="10" t="s">
        <v>0</v>
      </c>
      <c r="D8" s="80"/>
      <c r="E8" s="80"/>
      <c r="F8" s="80"/>
      <c r="G8" s="80"/>
      <c r="H8" s="80"/>
      <c r="I8" s="80"/>
      <c r="J8" s="80"/>
      <c r="L8" s="38">
        <v>15.500362847534982</v>
      </c>
      <c r="M8" s="53">
        <v>56.57632439350268</v>
      </c>
      <c r="N8" s="54">
        <v>44.584692830621115</v>
      </c>
      <c r="O8" s="36">
        <v>44.584692830621115</v>
      </c>
    </row>
    <row r="9" spans="2:17" ht="12.75">
      <c r="B9" s="7" t="s">
        <v>100</v>
      </c>
      <c r="C9" s="10" t="s">
        <v>8</v>
      </c>
      <c r="D9" s="80"/>
      <c r="E9" s="80"/>
      <c r="F9" s="80"/>
      <c r="G9" s="80"/>
      <c r="H9" s="80"/>
      <c r="I9" s="80"/>
      <c r="J9" s="80"/>
      <c r="L9" s="47">
        <v>10.003144078144079</v>
      </c>
      <c r="M9" s="29">
        <v>36.511475885225884</v>
      </c>
      <c r="N9" s="50"/>
      <c r="O9" s="36">
        <v>36.511475885225884</v>
      </c>
      <c r="Q9" s="8"/>
    </row>
    <row r="10" spans="2:15" ht="12.75">
      <c r="B10" s="89" t="s">
        <v>101</v>
      </c>
      <c r="C10" s="10" t="s">
        <v>8</v>
      </c>
      <c r="D10" s="80"/>
      <c r="E10" s="80"/>
      <c r="F10" s="80"/>
      <c r="G10" s="80"/>
      <c r="H10" s="80"/>
      <c r="I10" s="80"/>
      <c r="J10" s="80"/>
      <c r="L10" s="47">
        <v>9.988514346764347</v>
      </c>
      <c r="M10" s="29">
        <v>36.45807736568987</v>
      </c>
      <c r="N10" s="50"/>
      <c r="O10" s="36">
        <v>36.45807736568987</v>
      </c>
    </row>
    <row r="11" spans="2:15" ht="12.75">
      <c r="B11" s="5" t="s">
        <v>94</v>
      </c>
      <c r="C11" s="10" t="s">
        <v>8</v>
      </c>
      <c r="D11" s="80"/>
      <c r="E11" s="80"/>
      <c r="F11" s="80"/>
      <c r="G11" s="80"/>
      <c r="H11" s="80"/>
      <c r="I11" s="80"/>
      <c r="J11" s="80"/>
      <c r="L11" s="47">
        <v>4.8383976096017385</v>
      </c>
      <c r="M11" s="29">
        <v>17.660151275046346</v>
      </c>
      <c r="N11" s="50"/>
      <c r="O11" s="36">
        <v>17.660151275046346</v>
      </c>
    </row>
    <row r="12" spans="2:15" ht="12.75">
      <c r="B12" s="7" t="s">
        <v>95</v>
      </c>
      <c r="C12" s="10" t="s">
        <v>8</v>
      </c>
      <c r="D12" s="80"/>
      <c r="E12" s="80"/>
      <c r="F12" s="80"/>
      <c r="G12" s="80"/>
      <c r="H12" s="80"/>
      <c r="I12" s="80"/>
      <c r="J12" s="80"/>
      <c r="L12" s="47">
        <v>5.236370761284208</v>
      </c>
      <c r="M12" s="29">
        <v>19.112753278687357</v>
      </c>
      <c r="N12" s="50"/>
      <c r="O12" s="36">
        <v>19.112753278687357</v>
      </c>
    </row>
    <row r="13" spans="2:15" ht="12.75">
      <c r="B13" s="5" t="s">
        <v>43</v>
      </c>
      <c r="C13" s="10" t="s">
        <v>8</v>
      </c>
      <c r="D13" s="80"/>
      <c r="E13" s="80"/>
      <c r="F13" s="80"/>
      <c r="G13" s="80"/>
      <c r="H13" s="80"/>
      <c r="I13" s="80"/>
      <c r="J13" s="80"/>
      <c r="L13" s="47">
        <v>8.97182011655779</v>
      </c>
      <c r="M13" s="29">
        <v>32.74714342543594</v>
      </c>
      <c r="N13" s="50"/>
      <c r="O13" s="36">
        <v>32.74714342543594</v>
      </c>
    </row>
    <row r="14" spans="2:15" ht="12.75">
      <c r="B14" s="7" t="s">
        <v>98</v>
      </c>
      <c r="C14" s="10" t="s">
        <v>8</v>
      </c>
      <c r="D14" s="80"/>
      <c r="E14" s="80"/>
      <c r="F14" s="80"/>
      <c r="G14" s="80"/>
      <c r="H14" s="80"/>
      <c r="I14" s="80"/>
      <c r="J14" s="80"/>
      <c r="L14" s="47">
        <v>1.0312074257055168</v>
      </c>
      <c r="M14" s="29">
        <v>3.763907103825136</v>
      </c>
      <c r="N14" s="50"/>
      <c r="O14" s="36">
        <v>3.763907103825136</v>
      </c>
    </row>
    <row r="15" spans="2:15" ht="12.75">
      <c r="B15" s="7" t="s">
        <v>99</v>
      </c>
      <c r="C15" s="10" t="s">
        <v>8</v>
      </c>
      <c r="D15" s="80"/>
      <c r="E15" s="80"/>
      <c r="F15" s="80"/>
      <c r="G15" s="80"/>
      <c r="H15" s="80"/>
      <c r="I15" s="80"/>
      <c r="J15" s="80"/>
      <c r="L15" s="47">
        <v>0.7992896174863389</v>
      </c>
      <c r="M15" s="29">
        <v>2.917407103825137</v>
      </c>
      <c r="N15" s="50"/>
      <c r="O15" s="36">
        <v>2.917407103825137</v>
      </c>
    </row>
    <row r="16" spans="2:15" ht="12.75">
      <c r="B16" s="7" t="s">
        <v>161</v>
      </c>
      <c r="C16" s="10" t="s">
        <v>8</v>
      </c>
      <c r="D16" s="80"/>
      <c r="E16" s="80"/>
      <c r="F16" s="80"/>
      <c r="G16" s="80"/>
      <c r="H16" s="80"/>
      <c r="I16" s="80"/>
      <c r="J16" s="80"/>
      <c r="L16" s="47">
        <v>2.6894855465914076</v>
      </c>
      <c r="M16" s="29">
        <v>9.816622245058637</v>
      </c>
      <c r="N16" s="50"/>
      <c r="O16" s="36">
        <v>9.816622245058637</v>
      </c>
    </row>
    <row r="17" spans="2:15" ht="12.75">
      <c r="B17" s="7" t="s">
        <v>162</v>
      </c>
      <c r="C17" s="10" t="s">
        <v>8</v>
      </c>
      <c r="D17" s="80"/>
      <c r="E17" s="80"/>
      <c r="F17" s="80"/>
      <c r="G17" s="80"/>
      <c r="H17" s="80"/>
      <c r="I17" s="80"/>
      <c r="J17" s="80"/>
      <c r="L17" s="47">
        <v>2.6894855465914076</v>
      </c>
      <c r="M17" s="29">
        <v>9.816622245058637</v>
      </c>
      <c r="N17" s="50"/>
      <c r="O17" s="36">
        <v>9.816622245058637</v>
      </c>
    </row>
    <row r="18" spans="2:15" ht="12.75">
      <c r="B18" s="5" t="s">
        <v>7</v>
      </c>
      <c r="C18" s="10" t="s">
        <v>8</v>
      </c>
      <c r="D18" s="80"/>
      <c r="E18" s="80"/>
      <c r="F18" s="80"/>
      <c r="G18" s="80"/>
      <c r="H18" s="80"/>
      <c r="I18" s="80"/>
      <c r="J18" s="80"/>
      <c r="L18" s="47">
        <v>7.967043553668555</v>
      </c>
      <c r="M18" s="29">
        <v>29.079708970890223</v>
      </c>
      <c r="N18" s="50"/>
      <c r="O18" s="36">
        <v>29.079708970890223</v>
      </c>
    </row>
    <row r="19" spans="2:15" ht="12.75">
      <c r="B19" s="5" t="s">
        <v>82</v>
      </c>
      <c r="C19" s="10" t="s">
        <v>8</v>
      </c>
      <c r="D19" s="80"/>
      <c r="E19" s="80"/>
      <c r="F19" s="80"/>
      <c r="G19" s="80"/>
      <c r="H19" s="80"/>
      <c r="I19" s="80"/>
      <c r="J19" s="80"/>
      <c r="L19" s="47">
        <v>2.0541630036630045</v>
      </c>
      <c r="M19" s="29">
        <v>7.497694963369966</v>
      </c>
      <c r="N19" s="50"/>
      <c r="O19" s="36">
        <v>7.497694963369966</v>
      </c>
    </row>
    <row r="20" spans="2:15" ht="12.75">
      <c r="B20" s="5" t="s">
        <v>83</v>
      </c>
      <c r="C20" s="10" t="s">
        <v>8</v>
      </c>
      <c r="D20" s="80"/>
      <c r="E20" s="80"/>
      <c r="F20" s="80"/>
      <c r="G20" s="80"/>
      <c r="H20" s="80"/>
      <c r="I20" s="80"/>
      <c r="J20" s="80"/>
      <c r="L20" s="47">
        <v>2.4603800366300397</v>
      </c>
      <c r="M20" s="29">
        <v>8.980387133699645</v>
      </c>
      <c r="N20" s="50"/>
      <c r="O20" s="36">
        <v>8.980387133699645</v>
      </c>
    </row>
    <row r="21" spans="2:15" ht="12.75">
      <c r="B21" s="5" t="s">
        <v>84</v>
      </c>
      <c r="C21" s="10" t="s">
        <v>8</v>
      </c>
      <c r="D21" s="80"/>
      <c r="E21" s="80"/>
      <c r="F21" s="80"/>
      <c r="G21" s="80"/>
      <c r="H21" s="80"/>
      <c r="I21" s="80"/>
      <c r="J21" s="80"/>
      <c r="L21" s="47">
        <v>2.771812881562881</v>
      </c>
      <c r="M21" s="29">
        <v>10.117117017704516</v>
      </c>
      <c r="N21" s="50"/>
      <c r="O21" s="36">
        <v>10.117117017704516</v>
      </c>
    </row>
    <row r="22" spans="2:15" ht="12.75">
      <c r="B22" s="5" t="s">
        <v>112</v>
      </c>
      <c r="C22" s="10" t="s">
        <v>8</v>
      </c>
      <c r="D22" s="80"/>
      <c r="E22" s="80"/>
      <c r="F22" s="80"/>
      <c r="G22" s="80"/>
      <c r="H22" s="80"/>
      <c r="I22" s="80"/>
      <c r="J22" s="80"/>
      <c r="L22" s="47">
        <v>3.0465385939425005</v>
      </c>
      <c r="M22" s="29">
        <v>11.119865867890127</v>
      </c>
      <c r="N22" s="50"/>
      <c r="O22" s="36">
        <v>11.119865867890127</v>
      </c>
    </row>
    <row r="23" spans="2:17" ht="12.75">
      <c r="B23" s="5" t="s">
        <v>157</v>
      </c>
      <c r="C23" s="10" t="s">
        <v>8</v>
      </c>
      <c r="D23" s="80"/>
      <c r="E23" s="80"/>
      <c r="F23" s="80"/>
      <c r="G23" s="80"/>
      <c r="H23" s="80"/>
      <c r="I23" s="80"/>
      <c r="J23" s="80"/>
      <c r="L23" s="47">
        <v>4.48247591098568</v>
      </c>
      <c r="M23" s="29">
        <v>16.36103707509773</v>
      </c>
      <c r="N23" s="50"/>
      <c r="O23" s="36">
        <v>16.36103707509773</v>
      </c>
      <c r="Q23" s="8"/>
    </row>
    <row r="24" spans="2:17" ht="12.75">
      <c r="B24" s="5" t="s">
        <v>158</v>
      </c>
      <c r="C24" s="10" t="s">
        <v>8</v>
      </c>
      <c r="D24" s="80"/>
      <c r="E24" s="80"/>
      <c r="F24" s="80"/>
      <c r="G24" s="80"/>
      <c r="H24" s="80"/>
      <c r="I24" s="80"/>
      <c r="J24" s="80"/>
      <c r="L24" s="47">
        <v>4.48247591098568</v>
      </c>
      <c r="M24" s="29">
        <v>16.36103707509773</v>
      </c>
      <c r="N24" s="50"/>
      <c r="O24" s="36">
        <v>16.36103707509773</v>
      </c>
      <c r="Q24" s="8"/>
    </row>
    <row r="25" spans="2:17" ht="12.75">
      <c r="B25" s="89" t="s">
        <v>9</v>
      </c>
      <c r="C25" s="10" t="s">
        <v>1</v>
      </c>
      <c r="D25" s="80"/>
      <c r="E25" s="80"/>
      <c r="F25" s="80"/>
      <c r="G25" s="80"/>
      <c r="H25" s="80"/>
      <c r="I25" s="80"/>
      <c r="J25" s="80"/>
      <c r="L25" s="47">
        <v>14.219122100122101</v>
      </c>
      <c r="M25" s="29">
        <v>51.899795665445666</v>
      </c>
      <c r="N25" s="50"/>
      <c r="O25" s="36">
        <v>51.899795665445666</v>
      </c>
      <c r="Q25" s="8"/>
    </row>
    <row r="26" spans="2:17" ht="12.75">
      <c r="B26" s="7" t="s">
        <v>102</v>
      </c>
      <c r="C26" s="10" t="s">
        <v>1</v>
      </c>
      <c r="D26" s="80"/>
      <c r="E26" s="80"/>
      <c r="F26" s="80"/>
      <c r="G26" s="80"/>
      <c r="H26" s="80"/>
      <c r="I26" s="80"/>
      <c r="J26" s="80"/>
      <c r="L26" s="47">
        <v>12.402643108525464</v>
      </c>
      <c r="M26" s="29">
        <v>45.26964734611794</v>
      </c>
      <c r="N26" s="50"/>
      <c r="O26" s="36">
        <v>45.26964734611794</v>
      </c>
      <c r="Q26" s="8"/>
    </row>
    <row r="27" spans="2:17" ht="12.75">
      <c r="B27" s="5" t="s">
        <v>93</v>
      </c>
      <c r="C27" s="10" t="s">
        <v>1</v>
      </c>
      <c r="D27" s="80"/>
      <c r="E27" s="80"/>
      <c r="F27" s="80"/>
      <c r="G27" s="80"/>
      <c r="H27" s="80"/>
      <c r="I27" s="80"/>
      <c r="J27" s="80"/>
      <c r="L27" s="47">
        <v>6.100197694437754</v>
      </c>
      <c r="M27" s="29">
        <v>22.2657215846978</v>
      </c>
      <c r="N27" s="50"/>
      <c r="O27" s="36">
        <v>22.2657215846978</v>
      </c>
      <c r="Q27" s="8"/>
    </row>
    <row r="28" spans="2:17" ht="12.75">
      <c r="B28" s="5" t="s">
        <v>92</v>
      </c>
      <c r="C28" s="10" t="s">
        <v>1</v>
      </c>
      <c r="D28" s="80"/>
      <c r="E28" s="80"/>
      <c r="F28" s="80"/>
      <c r="G28" s="80"/>
      <c r="H28" s="80"/>
      <c r="I28" s="80"/>
      <c r="J28" s="80"/>
      <c r="L28" s="47">
        <v>1.374</v>
      </c>
      <c r="M28" s="29">
        <v>5.0151</v>
      </c>
      <c r="N28" s="50"/>
      <c r="O28" s="36">
        <v>5.0151</v>
      </c>
      <c r="Q28" s="8"/>
    </row>
    <row r="29" spans="2:17" ht="12.75">
      <c r="B29" s="5" t="s">
        <v>90</v>
      </c>
      <c r="C29" s="10" t="s">
        <v>1</v>
      </c>
      <c r="D29" s="80"/>
      <c r="E29" s="80"/>
      <c r="F29" s="80"/>
      <c r="G29" s="80"/>
      <c r="H29" s="80"/>
      <c r="I29" s="80"/>
      <c r="J29" s="80"/>
      <c r="L29" s="47">
        <v>5.28975706022924</v>
      </c>
      <c r="M29" s="29">
        <v>19.307613269836725</v>
      </c>
      <c r="N29" s="50"/>
      <c r="O29" s="36">
        <v>19.307613269836725</v>
      </c>
      <c r="Q29" s="8"/>
    </row>
    <row r="30" spans="2:15" ht="12.75">
      <c r="B30" s="5" t="s">
        <v>91</v>
      </c>
      <c r="C30" s="10" t="s">
        <v>1</v>
      </c>
      <c r="D30" s="80"/>
      <c r="E30" s="80"/>
      <c r="F30" s="80"/>
      <c r="G30" s="80"/>
      <c r="H30" s="80"/>
      <c r="I30" s="80"/>
      <c r="J30" s="80"/>
      <c r="L30" s="47">
        <v>8.30398410669875</v>
      </c>
      <c r="M30" s="29">
        <v>30.309541989450434</v>
      </c>
      <c r="N30" s="50"/>
      <c r="O30" s="36">
        <v>30.309541989450434</v>
      </c>
    </row>
    <row r="31" spans="2:15" ht="12.75">
      <c r="B31" s="7" t="s">
        <v>170</v>
      </c>
      <c r="C31" s="10" t="s">
        <v>1</v>
      </c>
      <c r="D31" s="80"/>
      <c r="E31" s="80"/>
      <c r="F31" s="80"/>
      <c r="G31" s="80"/>
      <c r="H31" s="80"/>
      <c r="I31" s="80"/>
      <c r="J31" s="80"/>
      <c r="L31" s="47">
        <v>9.596180791559469</v>
      </c>
      <c r="M31" s="29">
        <v>35.02605988919206</v>
      </c>
      <c r="N31" s="50"/>
      <c r="O31" s="36">
        <v>35.02605988919206</v>
      </c>
    </row>
    <row r="32" spans="2:15" ht="12.75">
      <c r="B32" s="7" t="s">
        <v>171</v>
      </c>
      <c r="C32" s="10" t="s">
        <v>1</v>
      </c>
      <c r="D32" s="80"/>
      <c r="E32" s="80"/>
      <c r="F32" s="80"/>
      <c r="G32" s="80"/>
      <c r="H32" s="80"/>
      <c r="I32" s="80"/>
      <c r="J32" s="80"/>
      <c r="L32" s="47">
        <v>10.104736681887251</v>
      </c>
      <c r="M32" s="29">
        <v>36.88228888888847</v>
      </c>
      <c r="N32" s="50"/>
      <c r="O32" s="36">
        <v>36.88228888888847</v>
      </c>
    </row>
    <row r="33" spans="2:15" ht="12.75">
      <c r="B33" s="5" t="s">
        <v>172</v>
      </c>
      <c r="C33" s="10" t="s">
        <v>1</v>
      </c>
      <c r="D33" s="80"/>
      <c r="E33" s="80"/>
      <c r="F33" s="80"/>
      <c r="G33" s="80"/>
      <c r="H33" s="80"/>
      <c r="I33" s="80"/>
      <c r="J33" s="80"/>
      <c r="L33" s="47">
        <v>9.112109389425187</v>
      </c>
      <c r="M33" s="29">
        <v>33.25919927140193</v>
      </c>
      <c r="N33" s="50"/>
      <c r="O33" s="36">
        <v>33.25919927140193</v>
      </c>
    </row>
    <row r="34" spans="2:15" ht="12.75">
      <c r="B34" s="5" t="s">
        <v>44</v>
      </c>
      <c r="C34" s="10" t="s">
        <v>1</v>
      </c>
      <c r="D34" s="80"/>
      <c r="E34" s="80"/>
      <c r="F34" s="80"/>
      <c r="G34" s="80"/>
      <c r="H34" s="80"/>
      <c r="I34" s="80"/>
      <c r="J34" s="80"/>
      <c r="L34" s="47">
        <v>2.13875731716398</v>
      </c>
      <c r="M34" s="29">
        <v>7.806464207648527</v>
      </c>
      <c r="N34" s="50"/>
      <c r="O34" s="36">
        <v>7.806464207648527</v>
      </c>
    </row>
    <row r="35" spans="2:15" ht="12.75">
      <c r="B35" s="7" t="s">
        <v>103</v>
      </c>
      <c r="C35" s="10" t="s">
        <v>1</v>
      </c>
      <c r="D35" s="80"/>
      <c r="E35" s="80"/>
      <c r="F35" s="80"/>
      <c r="G35" s="80"/>
      <c r="H35" s="80"/>
      <c r="I35" s="80"/>
      <c r="J35" s="80"/>
      <c r="L35" s="47">
        <v>6.247880394989482</v>
      </c>
      <c r="M35" s="29">
        <v>22.80476344171161</v>
      </c>
      <c r="N35" s="50"/>
      <c r="O35" s="36">
        <v>22.80476344171161</v>
      </c>
    </row>
    <row r="36" spans="2:15" ht="12.75">
      <c r="B36" s="5" t="s">
        <v>119</v>
      </c>
      <c r="C36" s="10" t="s">
        <v>1</v>
      </c>
      <c r="D36" s="80"/>
      <c r="E36" s="80"/>
      <c r="F36" s="80"/>
      <c r="G36" s="80"/>
      <c r="H36" s="80"/>
      <c r="I36" s="80"/>
      <c r="J36" s="80"/>
      <c r="L36" s="47">
        <v>3.975507207805612</v>
      </c>
      <c r="M36" s="29">
        <v>14.510601308490484</v>
      </c>
      <c r="N36" s="50"/>
      <c r="O36" s="36">
        <v>14.510601308490484</v>
      </c>
    </row>
    <row r="37" spans="2:15" ht="12.75">
      <c r="B37" s="5" t="s">
        <v>104</v>
      </c>
      <c r="C37" s="10" t="s">
        <v>1</v>
      </c>
      <c r="D37" s="80"/>
      <c r="E37" s="80"/>
      <c r="F37" s="80"/>
      <c r="G37" s="80"/>
      <c r="H37" s="80"/>
      <c r="I37" s="80"/>
      <c r="J37" s="80"/>
      <c r="L37" s="47">
        <v>3.7164364771374023</v>
      </c>
      <c r="M37" s="29">
        <v>13.564993141551518</v>
      </c>
      <c r="N37" s="50"/>
      <c r="O37" s="36">
        <v>13.564993141551518</v>
      </c>
    </row>
    <row r="38" spans="2:15" ht="12.75">
      <c r="B38" s="5" t="s">
        <v>106</v>
      </c>
      <c r="C38" s="10" t="s">
        <v>1</v>
      </c>
      <c r="D38" s="80"/>
      <c r="E38" s="80"/>
      <c r="F38" s="80"/>
      <c r="G38" s="80"/>
      <c r="H38" s="80"/>
      <c r="I38" s="80"/>
      <c r="J38" s="80"/>
      <c r="L38" s="47">
        <v>5.300577053546814</v>
      </c>
      <c r="M38" s="29">
        <v>19.347106245445868</v>
      </c>
      <c r="N38" s="50"/>
      <c r="O38" s="36">
        <v>19.347106245445868</v>
      </c>
    </row>
    <row r="39" spans="2:15" ht="12.75">
      <c r="B39" s="5" t="s">
        <v>107</v>
      </c>
      <c r="C39" s="10" t="s">
        <v>1</v>
      </c>
      <c r="D39" s="80"/>
      <c r="E39" s="80"/>
      <c r="F39" s="80"/>
      <c r="G39" s="80"/>
      <c r="H39" s="80"/>
      <c r="I39" s="80"/>
      <c r="J39" s="80"/>
      <c r="L39" s="47">
        <v>8.79118106203775</v>
      </c>
      <c r="M39" s="29">
        <v>32.08781087643779</v>
      </c>
      <c r="N39" s="50"/>
      <c r="O39" s="36">
        <v>32.08781087643779</v>
      </c>
    </row>
    <row r="40" spans="2:15" ht="12.75">
      <c r="B40" s="5" t="s">
        <v>10</v>
      </c>
      <c r="C40" s="10" t="s">
        <v>1</v>
      </c>
      <c r="D40" s="80"/>
      <c r="E40" s="80"/>
      <c r="F40" s="80"/>
      <c r="G40" s="80"/>
      <c r="H40" s="80"/>
      <c r="I40" s="80"/>
      <c r="J40" s="80"/>
      <c r="L40" s="47">
        <v>7.62035678451983</v>
      </c>
      <c r="M40" s="29">
        <v>27.814302263497378</v>
      </c>
      <c r="N40" s="50"/>
      <c r="O40" s="36">
        <v>27.814302263497378</v>
      </c>
    </row>
    <row r="41" spans="2:15" ht="12.75">
      <c r="B41" s="5" t="s">
        <v>108</v>
      </c>
      <c r="C41" s="10" t="s">
        <v>1</v>
      </c>
      <c r="D41" s="80"/>
      <c r="E41" s="80"/>
      <c r="F41" s="80"/>
      <c r="G41" s="80"/>
      <c r="H41" s="80"/>
      <c r="I41" s="80"/>
      <c r="J41" s="80"/>
      <c r="L41" s="47">
        <v>6.55868121369077</v>
      </c>
      <c r="M41" s="29">
        <v>23.93918642997131</v>
      </c>
      <c r="N41" s="50"/>
      <c r="O41" s="36">
        <v>23.93918642997131</v>
      </c>
    </row>
    <row r="42" spans="2:15" ht="12.75">
      <c r="B42" s="5" t="s">
        <v>109</v>
      </c>
      <c r="C42" s="10" t="s">
        <v>1</v>
      </c>
      <c r="D42" s="80"/>
      <c r="E42" s="80"/>
      <c r="F42" s="80"/>
      <c r="G42" s="80"/>
      <c r="H42" s="80"/>
      <c r="I42" s="80"/>
      <c r="J42" s="80"/>
      <c r="L42" s="47">
        <v>5.54145823856608</v>
      </c>
      <c r="M42" s="29">
        <v>20.226322570766193</v>
      </c>
      <c r="N42" s="50"/>
      <c r="O42" s="36">
        <v>20.226322570766193</v>
      </c>
    </row>
    <row r="43" spans="2:15" ht="12.75">
      <c r="B43" s="5" t="s">
        <v>110</v>
      </c>
      <c r="C43" s="10" t="s">
        <v>1</v>
      </c>
      <c r="D43" s="80"/>
      <c r="E43" s="80"/>
      <c r="F43" s="80"/>
      <c r="G43" s="80"/>
      <c r="H43" s="80"/>
      <c r="I43" s="80"/>
      <c r="J43" s="80"/>
      <c r="L43" s="47">
        <v>8.551561257069881</v>
      </c>
      <c r="M43" s="29">
        <v>31.213198588305065</v>
      </c>
      <c r="N43" s="50"/>
      <c r="O43" s="36">
        <v>31.213198588305065</v>
      </c>
    </row>
    <row r="44" spans="2:16" ht="12.75">
      <c r="B44" s="5" t="s">
        <v>11</v>
      </c>
      <c r="C44" s="10" t="s">
        <v>1</v>
      </c>
      <c r="D44" s="80"/>
      <c r="E44" s="80"/>
      <c r="F44" s="80"/>
      <c r="G44" s="80"/>
      <c r="H44" s="80"/>
      <c r="I44" s="80"/>
      <c r="J44" s="80"/>
      <c r="L44" s="47">
        <v>8.503188949938952</v>
      </c>
      <c r="M44" s="29">
        <v>31.036639667277175</v>
      </c>
      <c r="N44" s="50"/>
      <c r="O44" s="36">
        <v>31.036639667277175</v>
      </c>
      <c r="P44" s="3"/>
    </row>
    <row r="45" spans="2:16" ht="12.75">
      <c r="B45" s="5" t="s">
        <v>78</v>
      </c>
      <c r="C45" s="10" t="s">
        <v>1</v>
      </c>
      <c r="D45" s="80"/>
      <c r="E45" s="80"/>
      <c r="F45" s="80"/>
      <c r="G45" s="80"/>
      <c r="H45" s="80"/>
      <c r="I45" s="80"/>
      <c r="J45" s="80"/>
      <c r="L45" s="47">
        <v>4.187370517541081</v>
      </c>
      <c r="M45" s="29">
        <v>15.283902389024945</v>
      </c>
      <c r="N45" s="50"/>
      <c r="O45" s="36">
        <v>15.283902389024945</v>
      </c>
      <c r="P45" s="3"/>
    </row>
    <row r="46" spans="2:15" ht="12.75">
      <c r="B46" s="5" t="s">
        <v>79</v>
      </c>
      <c r="C46" s="10" t="s">
        <v>1</v>
      </c>
      <c r="D46" s="80"/>
      <c r="E46" s="80"/>
      <c r="F46" s="80"/>
      <c r="G46" s="80"/>
      <c r="H46" s="80"/>
      <c r="I46" s="80"/>
      <c r="J46" s="80"/>
      <c r="L46" s="47">
        <v>5.8075103535191275</v>
      </c>
      <c r="M46" s="29">
        <v>21.197412790344814</v>
      </c>
      <c r="N46" s="50"/>
      <c r="O46" s="36">
        <v>21.197412790344814</v>
      </c>
    </row>
    <row r="47" spans="2:15" ht="12.75">
      <c r="B47" s="5" t="s">
        <v>111</v>
      </c>
      <c r="C47" s="10" t="s">
        <v>1</v>
      </c>
      <c r="D47" s="80"/>
      <c r="E47" s="80"/>
      <c r="F47" s="80"/>
      <c r="G47" s="80"/>
      <c r="H47" s="80"/>
      <c r="I47" s="80"/>
      <c r="J47" s="80"/>
      <c r="L47" s="47">
        <v>7.202782898753296</v>
      </c>
      <c r="M47" s="29">
        <v>26.290157580449527</v>
      </c>
      <c r="N47" s="50"/>
      <c r="O47" s="36">
        <v>26.290157580449527</v>
      </c>
    </row>
    <row r="48" spans="2:15" ht="12.75">
      <c r="B48" s="5" t="s">
        <v>163</v>
      </c>
      <c r="C48" s="10" t="s">
        <v>1</v>
      </c>
      <c r="D48" s="80"/>
      <c r="E48" s="80"/>
      <c r="F48" s="80"/>
      <c r="G48" s="80"/>
      <c r="H48" s="80"/>
      <c r="I48" s="80"/>
      <c r="J48" s="80"/>
      <c r="L48" s="47">
        <v>6.693582527465222</v>
      </c>
      <c r="M48" s="29">
        <v>24.431576225248058</v>
      </c>
      <c r="N48" s="50"/>
      <c r="O48" s="36">
        <v>24.431576225248058</v>
      </c>
    </row>
    <row r="49" spans="2:15" ht="12.75">
      <c r="B49" s="5" t="s">
        <v>159</v>
      </c>
      <c r="C49" s="10" t="s">
        <v>1</v>
      </c>
      <c r="D49" s="80"/>
      <c r="E49" s="80"/>
      <c r="F49" s="80"/>
      <c r="G49" s="80"/>
      <c r="H49" s="80"/>
      <c r="I49" s="80"/>
      <c r="J49" s="80"/>
      <c r="L49" s="47">
        <v>6.693582527465222</v>
      </c>
      <c r="M49" s="29">
        <v>24.431576225248058</v>
      </c>
      <c r="N49" s="50"/>
      <c r="O49" s="36">
        <v>24.431576225248058</v>
      </c>
    </row>
    <row r="50" spans="2:15" ht="12.75">
      <c r="B50" s="90" t="s">
        <v>164</v>
      </c>
      <c r="C50" s="10" t="s">
        <v>1</v>
      </c>
      <c r="D50" s="80"/>
      <c r="E50" s="80"/>
      <c r="F50" s="80"/>
      <c r="G50" s="80"/>
      <c r="H50" s="80"/>
      <c r="I50" s="80"/>
      <c r="J50" s="80"/>
      <c r="L50" s="47">
        <v>6.693582527465222</v>
      </c>
      <c r="M50" s="29">
        <v>24.431576225248058</v>
      </c>
      <c r="N50" s="50"/>
      <c r="O50" s="36">
        <v>24.431576225248058</v>
      </c>
    </row>
    <row r="51" spans="2:15" ht="12.75">
      <c r="B51" s="90" t="s">
        <v>165</v>
      </c>
      <c r="C51" s="10" t="s">
        <v>1</v>
      </c>
      <c r="D51" s="80"/>
      <c r="E51" s="80"/>
      <c r="F51" s="80"/>
      <c r="G51" s="80"/>
      <c r="H51" s="80"/>
      <c r="I51" s="80"/>
      <c r="J51" s="80"/>
      <c r="L51" s="47">
        <v>6.693582527465222</v>
      </c>
      <c r="M51" s="29">
        <v>24.431576225248058</v>
      </c>
      <c r="N51" s="50"/>
      <c r="O51" s="36">
        <v>24.431576225248058</v>
      </c>
    </row>
    <row r="52" spans="2:15" ht="12.75">
      <c r="B52" s="90" t="s">
        <v>173</v>
      </c>
      <c r="C52" s="10" t="s">
        <v>1</v>
      </c>
      <c r="D52" s="80"/>
      <c r="E52" s="80"/>
      <c r="F52" s="80"/>
      <c r="G52" s="80"/>
      <c r="H52" s="80"/>
      <c r="I52" s="80"/>
      <c r="J52" s="80"/>
      <c r="L52" s="47">
        <v>6.693582527465222</v>
      </c>
      <c r="M52" s="29">
        <v>24.431576225248058</v>
      </c>
      <c r="N52" s="50"/>
      <c r="O52" s="36">
        <v>24.431576225248058</v>
      </c>
    </row>
    <row r="53" spans="2:15" ht="12.75">
      <c r="B53" s="5" t="s">
        <v>13</v>
      </c>
      <c r="C53" s="10" t="s">
        <v>12</v>
      </c>
      <c r="D53" s="80"/>
      <c r="E53" s="80"/>
      <c r="F53" s="80"/>
      <c r="G53" s="80"/>
      <c r="H53" s="80"/>
      <c r="I53" s="80"/>
      <c r="J53" s="80"/>
      <c r="L53" s="47">
        <v>3.387695614570613</v>
      </c>
      <c r="M53" s="29">
        <v>12.365088993182738</v>
      </c>
      <c r="N53" s="50"/>
      <c r="O53" s="36">
        <v>12.365088993182738</v>
      </c>
    </row>
    <row r="54" spans="2:15" ht="12.75">
      <c r="B54" s="5" t="s">
        <v>14</v>
      </c>
      <c r="C54" s="10" t="s">
        <v>12</v>
      </c>
      <c r="D54" s="80"/>
      <c r="E54" s="80"/>
      <c r="F54" s="80"/>
      <c r="G54" s="80"/>
      <c r="H54" s="80"/>
      <c r="I54" s="80"/>
      <c r="J54" s="80"/>
      <c r="L54" s="47">
        <v>3.3458512922262926</v>
      </c>
      <c r="M54" s="29">
        <v>12.212357216625968</v>
      </c>
      <c r="N54" s="50"/>
      <c r="O54" s="36">
        <v>12.212357216625968</v>
      </c>
    </row>
    <row r="55" spans="2:15" ht="12.75">
      <c r="B55" s="88" t="s">
        <v>15</v>
      </c>
      <c r="C55" s="10" t="s">
        <v>12</v>
      </c>
      <c r="D55" s="80"/>
      <c r="E55" s="80"/>
      <c r="F55" s="80"/>
      <c r="G55" s="80"/>
      <c r="H55" s="80"/>
      <c r="I55" s="80"/>
      <c r="J55" s="80"/>
      <c r="L55" s="47">
        <v>3.865607397232398</v>
      </c>
      <c r="M55" s="29">
        <v>14.109466999898252</v>
      </c>
      <c r="N55" s="50"/>
      <c r="O55" s="36">
        <v>14.109466999898252</v>
      </c>
    </row>
    <row r="56" spans="2:15" ht="12.75">
      <c r="B56" s="88" t="s">
        <v>16</v>
      </c>
      <c r="C56" s="10" t="s">
        <v>12</v>
      </c>
      <c r="D56" s="80"/>
      <c r="E56" s="80"/>
      <c r="F56" s="80"/>
      <c r="G56" s="80"/>
      <c r="H56" s="80"/>
      <c r="I56" s="80"/>
      <c r="J56" s="80"/>
      <c r="L56" s="47">
        <v>2.3240906084656086</v>
      </c>
      <c r="M56" s="29">
        <v>8.482930720899471</v>
      </c>
      <c r="N56" s="50"/>
      <c r="O56" s="36">
        <v>8.482930720899471</v>
      </c>
    </row>
    <row r="57" spans="2:15" ht="12.75">
      <c r="B57" s="7" t="s">
        <v>17</v>
      </c>
      <c r="C57" s="10" t="s">
        <v>12</v>
      </c>
      <c r="D57" s="80"/>
      <c r="E57" s="80"/>
      <c r="F57" s="80"/>
      <c r="G57" s="80"/>
      <c r="H57" s="80"/>
      <c r="I57" s="80"/>
      <c r="J57" s="80"/>
      <c r="L57" s="47">
        <v>3.6720268111518144</v>
      </c>
      <c r="M57" s="29">
        <v>13.402897860704122</v>
      </c>
      <c r="N57" s="50"/>
      <c r="O57" s="36">
        <v>13.402897860704122</v>
      </c>
    </row>
    <row r="58" spans="2:15" ht="12.75">
      <c r="B58" s="87" t="s">
        <v>18</v>
      </c>
      <c r="C58" s="10" t="s">
        <v>12</v>
      </c>
      <c r="D58" s="80"/>
      <c r="E58" s="80"/>
      <c r="F58" s="80"/>
      <c r="G58" s="80"/>
      <c r="H58" s="80"/>
      <c r="I58" s="80"/>
      <c r="J58" s="80"/>
      <c r="L58" s="47">
        <v>3.5552279711029704</v>
      </c>
      <c r="M58" s="29">
        <v>12.976582094525842</v>
      </c>
      <c r="N58" s="50"/>
      <c r="O58" s="36">
        <v>12.976582094525842</v>
      </c>
    </row>
    <row r="59" spans="2:15" ht="12.75">
      <c r="B59" s="88" t="s">
        <v>19</v>
      </c>
      <c r="C59" s="10" t="s">
        <v>12</v>
      </c>
      <c r="D59" s="80"/>
      <c r="E59" s="80"/>
      <c r="F59" s="80"/>
      <c r="G59" s="80"/>
      <c r="H59" s="80"/>
      <c r="I59" s="80"/>
      <c r="J59" s="80"/>
      <c r="L59" s="47">
        <v>3.225392806267809</v>
      </c>
      <c r="M59" s="29">
        <v>11.772683742877504</v>
      </c>
      <c r="N59" s="50"/>
      <c r="O59" s="36">
        <v>11.772683742877504</v>
      </c>
    </row>
    <row r="60" spans="2:15" ht="12.75">
      <c r="B60" s="88" t="s">
        <v>20</v>
      </c>
      <c r="C60" s="10" t="s">
        <v>12</v>
      </c>
      <c r="D60" s="80"/>
      <c r="E60" s="80"/>
      <c r="F60" s="80"/>
      <c r="G60" s="80"/>
      <c r="H60" s="80"/>
      <c r="I60" s="80"/>
      <c r="J60" s="80"/>
      <c r="L60" s="47">
        <v>16.36443401505901</v>
      </c>
      <c r="M60" s="29">
        <v>59.730184154965386</v>
      </c>
      <c r="N60" s="50"/>
      <c r="O60" s="36">
        <v>59.730184154965386</v>
      </c>
    </row>
    <row r="61" spans="2:15" ht="12.75">
      <c r="B61" s="88" t="s">
        <v>21</v>
      </c>
      <c r="C61" s="10" t="s">
        <v>12</v>
      </c>
      <c r="D61" s="80"/>
      <c r="E61" s="80"/>
      <c r="F61" s="80"/>
      <c r="G61" s="80"/>
      <c r="H61" s="80"/>
      <c r="I61" s="80"/>
      <c r="J61" s="80"/>
      <c r="L61" s="47">
        <v>6.332092745217749</v>
      </c>
      <c r="M61" s="29">
        <v>23.112138520044784</v>
      </c>
      <c r="N61" s="50"/>
      <c r="O61" s="36">
        <v>23.112138520044784</v>
      </c>
    </row>
    <row r="62" spans="2:15" ht="12.75">
      <c r="B62" s="88" t="s">
        <v>22</v>
      </c>
      <c r="C62" s="10" t="s">
        <v>12</v>
      </c>
      <c r="D62" s="80"/>
      <c r="E62" s="80"/>
      <c r="F62" s="80"/>
      <c r="G62" s="80"/>
      <c r="H62" s="80"/>
      <c r="I62" s="80"/>
      <c r="J62" s="80"/>
      <c r="L62" s="47">
        <v>5.293900742775745</v>
      </c>
      <c r="M62" s="29">
        <v>19.322737711131467</v>
      </c>
      <c r="N62" s="50"/>
      <c r="O62" s="36">
        <v>19.322737711131467</v>
      </c>
    </row>
    <row r="63" spans="2:15" ht="12.75">
      <c r="B63" s="88" t="s">
        <v>23</v>
      </c>
      <c r="C63" s="10" t="s">
        <v>12</v>
      </c>
      <c r="D63" s="80"/>
      <c r="E63" s="80"/>
      <c r="F63" s="80"/>
      <c r="G63" s="80"/>
      <c r="H63" s="80"/>
      <c r="I63" s="80"/>
      <c r="J63" s="80"/>
      <c r="L63" s="47">
        <v>5.2089828551078545</v>
      </c>
      <c r="M63" s="29">
        <v>19.012787421143667</v>
      </c>
      <c r="N63" s="50"/>
      <c r="O63" s="36">
        <v>19.012787421143667</v>
      </c>
    </row>
    <row r="64" spans="2:15" ht="12.75">
      <c r="B64" s="88" t="s">
        <v>24</v>
      </c>
      <c r="C64" s="10" t="s">
        <v>12</v>
      </c>
      <c r="D64" s="80"/>
      <c r="E64" s="80"/>
      <c r="F64" s="80"/>
      <c r="G64" s="80"/>
      <c r="H64" s="80"/>
      <c r="I64" s="80"/>
      <c r="J64" s="80"/>
      <c r="L64" s="47">
        <v>2.275309472934478</v>
      </c>
      <c r="M64" s="29">
        <v>8.304879576210844</v>
      </c>
      <c r="N64" s="50"/>
      <c r="O64" s="36">
        <v>8.304879576210844</v>
      </c>
    </row>
    <row r="65" spans="2:15" ht="12.75">
      <c r="B65" s="88" t="s">
        <v>25</v>
      </c>
      <c r="C65" s="10" t="s">
        <v>12</v>
      </c>
      <c r="D65" s="80"/>
      <c r="E65" s="80"/>
      <c r="F65" s="80"/>
      <c r="G65" s="80"/>
      <c r="H65" s="80"/>
      <c r="I65" s="80"/>
      <c r="J65" s="80"/>
      <c r="L65" s="47">
        <v>2.5589291310541333</v>
      </c>
      <c r="M65" s="29">
        <v>9.340091328347587</v>
      </c>
      <c r="N65" s="50"/>
      <c r="O65" s="36">
        <v>9.340091328347587</v>
      </c>
    </row>
    <row r="66" spans="2:15" ht="12.75">
      <c r="B66" s="88" t="s">
        <v>26</v>
      </c>
      <c r="C66" s="10" t="s">
        <v>12</v>
      </c>
      <c r="D66" s="80"/>
      <c r="E66" s="80"/>
      <c r="F66" s="80"/>
      <c r="G66" s="80"/>
      <c r="H66" s="80"/>
      <c r="I66" s="80"/>
      <c r="J66" s="80"/>
      <c r="L66" s="47">
        <v>2.3925677146927176</v>
      </c>
      <c r="M66" s="29">
        <v>8.73287215862842</v>
      </c>
      <c r="N66" s="50"/>
      <c r="O66" s="36">
        <v>8.73287215862842</v>
      </c>
    </row>
    <row r="67" spans="2:15" ht="12.75">
      <c r="B67" s="88" t="s">
        <v>27</v>
      </c>
      <c r="C67" s="10" t="s">
        <v>12</v>
      </c>
      <c r="D67" s="80"/>
      <c r="E67" s="80"/>
      <c r="F67" s="80"/>
      <c r="G67" s="80"/>
      <c r="H67" s="80"/>
      <c r="I67" s="80"/>
      <c r="J67" s="80"/>
      <c r="L67" s="47">
        <v>1.1733448819698826</v>
      </c>
      <c r="M67" s="29">
        <v>4.282708819190072</v>
      </c>
      <c r="N67" s="50"/>
      <c r="O67" s="36">
        <v>4.282708819190072</v>
      </c>
    </row>
    <row r="68" spans="2:15" ht="12.75">
      <c r="B68" s="88" t="s">
        <v>32</v>
      </c>
      <c r="C68" s="10" t="s">
        <v>39</v>
      </c>
      <c r="D68" s="80"/>
      <c r="E68" s="80"/>
      <c r="F68" s="80"/>
      <c r="G68" s="80"/>
      <c r="H68" s="80"/>
      <c r="I68" s="80"/>
      <c r="J68" s="80"/>
      <c r="L68" s="47">
        <v>3.633287545787547</v>
      </c>
      <c r="M68" s="29">
        <v>13.261499542124545</v>
      </c>
      <c r="N68" s="50"/>
      <c r="O68" s="36">
        <v>13.261499542124545</v>
      </c>
    </row>
    <row r="69" spans="2:15" ht="12.75">
      <c r="B69" s="88" t="s">
        <v>33</v>
      </c>
      <c r="C69" s="10" t="s">
        <v>39</v>
      </c>
      <c r="D69" s="80"/>
      <c r="E69" s="80"/>
      <c r="F69" s="80"/>
      <c r="G69" s="80"/>
      <c r="H69" s="80"/>
      <c r="I69" s="80"/>
      <c r="J69" s="80"/>
      <c r="L69" s="47">
        <v>3.261002736542211</v>
      </c>
      <c r="M69" s="29">
        <v>11.902659988379071</v>
      </c>
      <c r="N69" s="50"/>
      <c r="O69" s="36">
        <v>11.902659988379071</v>
      </c>
    </row>
    <row r="70" spans="2:15" ht="12.75">
      <c r="B70" s="88" t="s">
        <v>34</v>
      </c>
      <c r="C70" s="10" t="s">
        <v>39</v>
      </c>
      <c r="D70" s="80"/>
      <c r="E70" s="80"/>
      <c r="F70" s="80"/>
      <c r="G70" s="80"/>
      <c r="H70" s="80"/>
      <c r="I70" s="80"/>
      <c r="J70" s="80"/>
      <c r="L70" s="47">
        <v>8.588008241758244</v>
      </c>
      <c r="M70" s="29">
        <v>31.34623008241759</v>
      </c>
      <c r="N70" s="50"/>
      <c r="O70" s="36">
        <v>31.34623008241759</v>
      </c>
    </row>
    <row r="71" spans="2:15" ht="12.75">
      <c r="B71" s="88" t="s">
        <v>35</v>
      </c>
      <c r="C71" s="10" t="s">
        <v>39</v>
      </c>
      <c r="D71" s="80"/>
      <c r="E71" s="80"/>
      <c r="F71" s="80"/>
      <c r="G71" s="80"/>
      <c r="H71" s="80"/>
      <c r="I71" s="80"/>
      <c r="J71" s="80"/>
      <c r="L71" s="47">
        <v>3.1361723325407533</v>
      </c>
      <c r="M71" s="29">
        <v>11.447029013773749</v>
      </c>
      <c r="N71" s="50"/>
      <c r="O71" s="36">
        <v>11.447029013773749</v>
      </c>
    </row>
    <row r="72" spans="2:15" ht="12.75">
      <c r="B72" s="88" t="s">
        <v>36</v>
      </c>
      <c r="C72" s="10" t="s">
        <v>39</v>
      </c>
      <c r="D72" s="80"/>
      <c r="E72" s="80"/>
      <c r="F72" s="80"/>
      <c r="G72" s="80"/>
      <c r="H72" s="80"/>
      <c r="I72" s="80"/>
      <c r="J72" s="80"/>
      <c r="L72" s="47">
        <v>4.224839288391918</v>
      </c>
      <c r="M72" s="29">
        <v>15.420663402630499</v>
      </c>
      <c r="N72" s="50"/>
      <c r="O72" s="36">
        <v>15.420663402630499</v>
      </c>
    </row>
    <row r="73" spans="2:15" ht="12.75">
      <c r="B73" s="88" t="s">
        <v>37</v>
      </c>
      <c r="C73" s="10" t="s">
        <v>39</v>
      </c>
      <c r="D73" s="80"/>
      <c r="E73" s="80"/>
      <c r="F73" s="80"/>
      <c r="G73" s="80"/>
      <c r="H73" s="80"/>
      <c r="I73" s="80"/>
      <c r="J73" s="80"/>
      <c r="L73" s="47">
        <v>5.5429210498702695</v>
      </c>
      <c r="M73" s="29">
        <v>20.231661832026482</v>
      </c>
      <c r="N73" s="50"/>
      <c r="O73" s="36">
        <v>20.231661832026482</v>
      </c>
    </row>
    <row r="74" spans="2:15" ht="12.75">
      <c r="B74" s="88" t="s">
        <v>38</v>
      </c>
      <c r="C74" s="10" t="s">
        <v>39</v>
      </c>
      <c r="D74" s="80"/>
      <c r="E74" s="80"/>
      <c r="F74" s="80"/>
      <c r="G74" s="80"/>
      <c r="H74" s="80"/>
      <c r="I74" s="80"/>
      <c r="J74" s="80"/>
      <c r="L74" s="47">
        <v>3.627790903540903</v>
      </c>
      <c r="M74" s="29">
        <v>13.241436797924296</v>
      </c>
      <c r="N74" s="50"/>
      <c r="O74" s="36">
        <v>13.241436797924296</v>
      </c>
    </row>
    <row r="75" spans="2:15" ht="12.75">
      <c r="B75" s="87" t="s">
        <v>40</v>
      </c>
      <c r="C75" s="10" t="s">
        <v>42</v>
      </c>
      <c r="D75" s="80"/>
      <c r="E75" s="80"/>
      <c r="F75" s="80"/>
      <c r="G75" s="80"/>
      <c r="H75" s="80"/>
      <c r="I75" s="80"/>
      <c r="J75" s="80"/>
      <c r="L75" s="47">
        <v>11.632750806051586</v>
      </c>
      <c r="M75" s="29">
        <v>42.45954044208829</v>
      </c>
      <c r="N75" s="50"/>
      <c r="O75" s="36">
        <v>42.45954044208829</v>
      </c>
    </row>
    <row r="76" spans="2:15" ht="12.75">
      <c r="B76" s="88" t="s">
        <v>105</v>
      </c>
      <c r="C76" s="10" t="s">
        <v>42</v>
      </c>
      <c r="D76" s="80"/>
      <c r="E76" s="80"/>
      <c r="F76" s="80"/>
      <c r="G76" s="80"/>
      <c r="H76" s="80"/>
      <c r="I76" s="80"/>
      <c r="J76" s="80"/>
      <c r="L76" s="47">
        <v>13.092516298401824</v>
      </c>
      <c r="M76" s="29">
        <v>47.78768448916666</v>
      </c>
      <c r="N76" s="50"/>
      <c r="O76" s="36">
        <v>47.78768448916666</v>
      </c>
    </row>
    <row r="77" spans="2:15" ht="12.75">
      <c r="B77" s="88" t="s">
        <v>41</v>
      </c>
      <c r="C77" s="10" t="s">
        <v>42</v>
      </c>
      <c r="D77" s="80"/>
      <c r="E77" s="80"/>
      <c r="F77" s="80"/>
      <c r="G77" s="80"/>
      <c r="H77" s="80"/>
      <c r="I77" s="80"/>
      <c r="J77" s="80"/>
      <c r="L77" s="47">
        <v>9.527902014652014</v>
      </c>
      <c r="M77" s="29">
        <v>34.77684235347985</v>
      </c>
      <c r="N77" s="50"/>
      <c r="O77" s="36">
        <v>34.77684235347985</v>
      </c>
    </row>
    <row r="78" spans="2:15" ht="12.75">
      <c r="B78" s="88" t="s">
        <v>167</v>
      </c>
      <c r="C78" s="10" t="s">
        <v>168</v>
      </c>
      <c r="D78" s="80"/>
      <c r="E78" s="80"/>
      <c r="F78" s="80"/>
      <c r="G78" s="80"/>
      <c r="H78" s="80"/>
      <c r="I78" s="80"/>
      <c r="J78" s="80"/>
      <c r="L78" s="47">
        <v>6.693582527465222</v>
      </c>
      <c r="M78" s="29">
        <v>24.431576225248058</v>
      </c>
      <c r="N78" s="50"/>
      <c r="O78" s="36">
        <v>24.431576225248058</v>
      </c>
    </row>
    <row r="79" spans="2:15" ht="12.75">
      <c r="B79" s="88" t="s">
        <v>28</v>
      </c>
      <c r="C79" s="10" t="s">
        <v>120</v>
      </c>
      <c r="D79" s="80"/>
      <c r="E79" s="80"/>
      <c r="F79" s="80"/>
      <c r="G79" s="80"/>
      <c r="H79" s="80"/>
      <c r="I79" s="80"/>
      <c r="J79" s="80"/>
      <c r="L79" s="47">
        <v>12.58817338217338</v>
      </c>
      <c r="M79" s="29">
        <v>45.946832844932835</v>
      </c>
      <c r="N79" s="50"/>
      <c r="O79" s="36">
        <v>45.946832844932835</v>
      </c>
    </row>
    <row r="80" spans="2:15" ht="12.75">
      <c r="B80" s="88" t="s">
        <v>29</v>
      </c>
      <c r="C80" s="10" t="s">
        <v>120</v>
      </c>
      <c r="D80" s="80"/>
      <c r="E80" s="80"/>
      <c r="F80" s="80"/>
      <c r="G80" s="80"/>
      <c r="H80" s="80"/>
      <c r="I80" s="80"/>
      <c r="J80" s="80"/>
      <c r="L80" s="47">
        <v>14.958952380952388</v>
      </c>
      <c r="M80" s="29">
        <v>54.60017619047621</v>
      </c>
      <c r="N80" s="50"/>
      <c r="O80" s="36">
        <v>54.60017619047621</v>
      </c>
    </row>
    <row r="81" spans="2:15" ht="12.75">
      <c r="B81" s="88" t="s">
        <v>30</v>
      </c>
      <c r="C81" s="10" t="s">
        <v>120</v>
      </c>
      <c r="D81" s="80"/>
      <c r="E81" s="80"/>
      <c r="F81" s="80"/>
      <c r="G81" s="80"/>
      <c r="H81" s="80"/>
      <c r="I81" s="80"/>
      <c r="J81" s="80"/>
      <c r="L81" s="47">
        <v>3.331053418803414</v>
      </c>
      <c r="M81" s="29">
        <v>12.15834497863246</v>
      </c>
      <c r="N81" s="50"/>
      <c r="O81" s="36">
        <v>12.15834497863246</v>
      </c>
    </row>
    <row r="82" spans="2:15" ht="12.75">
      <c r="B82" s="88" t="s">
        <v>31</v>
      </c>
      <c r="C82" s="10" t="s">
        <v>120</v>
      </c>
      <c r="D82" s="80"/>
      <c r="E82" s="80"/>
      <c r="F82" s="80"/>
      <c r="G82" s="80"/>
      <c r="H82" s="80"/>
      <c r="I82" s="80"/>
      <c r="J82" s="80"/>
      <c r="L82" s="47">
        <v>5.512017704517701</v>
      </c>
      <c r="M82" s="29">
        <v>20.11886462148961</v>
      </c>
      <c r="N82" s="50"/>
      <c r="O82" s="36">
        <v>20.11886462148961</v>
      </c>
    </row>
    <row r="83" spans="2:15" ht="12.75">
      <c r="B83" s="5" t="s">
        <v>122</v>
      </c>
      <c r="C83" s="10" t="s">
        <v>118</v>
      </c>
      <c r="D83" s="80"/>
      <c r="E83" s="80"/>
      <c r="F83" s="80"/>
      <c r="G83" s="80"/>
      <c r="H83" s="80"/>
      <c r="I83" s="80"/>
      <c r="J83" s="80"/>
      <c r="L83" s="47">
        <v>2.1572027778817304</v>
      </c>
      <c r="M83" s="29">
        <v>7.873790139268316</v>
      </c>
      <c r="N83" s="50"/>
      <c r="O83" s="36">
        <v>7.873790139268316</v>
      </c>
    </row>
    <row r="84" spans="2:15" ht="12.75">
      <c r="B84" s="5" t="s">
        <v>169</v>
      </c>
      <c r="C84" s="10" t="s">
        <v>118</v>
      </c>
      <c r="D84" s="80"/>
      <c r="E84" s="80"/>
      <c r="F84" s="80"/>
      <c r="G84" s="80"/>
      <c r="H84" s="80"/>
      <c r="I84" s="80"/>
      <c r="J84" s="80"/>
      <c r="L84" s="47">
        <v>2.1572027778817304</v>
      </c>
      <c r="M84" s="29">
        <v>7.873790139268316</v>
      </c>
      <c r="N84" s="50"/>
      <c r="O84" s="36">
        <v>7.873790139268316</v>
      </c>
    </row>
    <row r="85" spans="2:15" ht="12.75">
      <c r="B85" s="5" t="s">
        <v>160</v>
      </c>
      <c r="C85" s="10" t="s">
        <v>160</v>
      </c>
      <c r="D85" s="80"/>
      <c r="E85" s="80"/>
      <c r="F85" s="80"/>
      <c r="G85" s="80"/>
      <c r="H85" s="80"/>
      <c r="I85" s="80"/>
      <c r="J85" s="80"/>
      <c r="L85" s="47">
        <v>0.03178228362068464</v>
      </c>
      <c r="M85" s="29">
        <v>0.11600533521549893</v>
      </c>
      <c r="N85" s="50"/>
      <c r="O85" s="36">
        <v>0.11600533521549893</v>
      </c>
    </row>
  </sheetData>
  <sheetProtection/>
  <mergeCells count="13">
    <mergeCell ref="L2:L3"/>
    <mergeCell ref="M2:M3"/>
    <mergeCell ref="N2:N3"/>
    <mergeCell ref="O2:O3"/>
    <mergeCell ref="J2:J3"/>
    <mergeCell ref="B2:B3"/>
    <mergeCell ref="D2:D3"/>
    <mergeCell ref="E2:E3"/>
    <mergeCell ref="F2:F3"/>
    <mergeCell ref="I2:I3"/>
    <mergeCell ref="G2:G3"/>
    <mergeCell ref="C2:C3"/>
    <mergeCell ref="H2:H3"/>
  </mergeCells>
  <printOptions/>
  <pageMargins left="0.7" right="0.7" top="0.75" bottom="0.75" header="0.3" footer="0.3"/>
  <pageSetup horizontalDpi="600" verticalDpi="600" orientation="portrait" paperSize="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8"/>
  <sheetViews>
    <sheetView showGridLines="0" zoomScalePageLayoutView="0" workbookViewId="0" topLeftCell="A1">
      <selection activeCell="J11" sqref="J11"/>
    </sheetView>
  </sheetViews>
  <sheetFormatPr defaultColWidth="9.140625" defaultRowHeight="12.75"/>
  <cols>
    <col min="1" max="1" width="5.7109375" style="0" customWidth="1"/>
    <col min="2" max="2" width="19.57421875" style="0" bestFit="1" customWidth="1"/>
    <col min="3" max="3" width="13.7109375" style="0" customWidth="1"/>
    <col min="4" max="4" width="11.00390625" style="0" customWidth="1"/>
    <col min="5" max="5" width="13.421875" style="0" customWidth="1"/>
    <col min="6" max="6" width="12.140625" style="0" customWidth="1"/>
    <col min="7" max="7" width="10.7109375" style="0" customWidth="1"/>
    <col min="9" max="9" width="12.421875" style="0" customWidth="1"/>
    <col min="10" max="10" width="14.57421875" style="0" customWidth="1"/>
    <col min="11" max="11" width="12.00390625" style="0" customWidth="1"/>
    <col min="12" max="12" width="13.57421875" style="0" customWidth="1"/>
    <col min="13" max="13" width="12.140625" style="0" customWidth="1"/>
    <col min="14" max="14" width="10.7109375" style="0" customWidth="1"/>
  </cols>
  <sheetData>
    <row r="2" spans="2:9" ht="12.75">
      <c r="B2" s="39" t="s">
        <v>139</v>
      </c>
      <c r="I2" s="39" t="s">
        <v>123</v>
      </c>
    </row>
    <row r="4" spans="2:13" ht="25.5">
      <c r="B4" s="32" t="s">
        <v>144</v>
      </c>
      <c r="C4" s="25" t="s">
        <v>145</v>
      </c>
      <c r="D4" s="25" t="s">
        <v>132</v>
      </c>
      <c r="E4" s="25" t="s">
        <v>143</v>
      </c>
      <c r="F4" s="25" t="s">
        <v>133</v>
      </c>
      <c r="I4" s="32" t="s">
        <v>144</v>
      </c>
      <c r="J4" s="25" t="s">
        <v>145</v>
      </c>
      <c r="K4" s="25" t="s">
        <v>132</v>
      </c>
      <c r="L4" s="25" t="s">
        <v>143</v>
      </c>
      <c r="M4" s="25" t="s">
        <v>133</v>
      </c>
    </row>
    <row r="5" spans="2:15" ht="12.75">
      <c r="B5" s="27" t="s">
        <v>92</v>
      </c>
      <c r="C5" s="33" t="s">
        <v>140</v>
      </c>
      <c r="D5" s="33">
        <v>176</v>
      </c>
      <c r="E5" s="34">
        <v>5.0151</v>
      </c>
      <c r="F5" s="30">
        <v>882.6576</v>
      </c>
      <c r="G5" s="82"/>
      <c r="I5" s="45" t="s">
        <v>110</v>
      </c>
      <c r="J5" s="28" t="s">
        <v>140</v>
      </c>
      <c r="K5" s="33">
        <v>160</v>
      </c>
      <c r="L5" s="46">
        <v>31.213198588305065</v>
      </c>
      <c r="M5" s="48">
        <v>4994.111774128811</v>
      </c>
      <c r="O5" s="82"/>
    </row>
    <row r="6" spans="2:15" ht="12.75">
      <c r="B6" s="31" t="s">
        <v>90</v>
      </c>
      <c r="C6" s="33" t="s">
        <v>125</v>
      </c>
      <c r="D6" s="33">
        <v>161</v>
      </c>
      <c r="E6" s="34">
        <v>19.307613269836725</v>
      </c>
      <c r="F6" s="30">
        <v>3108.525736443713</v>
      </c>
      <c r="G6" s="82"/>
      <c r="I6" s="45" t="s">
        <v>108</v>
      </c>
      <c r="J6" s="28" t="s">
        <v>125</v>
      </c>
      <c r="K6" s="33">
        <v>160</v>
      </c>
      <c r="L6" s="46">
        <v>23.93918642997131</v>
      </c>
      <c r="M6" s="49">
        <v>5745.404743193115</v>
      </c>
      <c r="O6" s="82"/>
    </row>
    <row r="7" spans="2:15" ht="12.75">
      <c r="B7" s="27" t="s">
        <v>91</v>
      </c>
      <c r="C7" s="33" t="s">
        <v>126</v>
      </c>
      <c r="D7" s="33">
        <v>161</v>
      </c>
      <c r="E7" s="34">
        <v>30.309541989450434</v>
      </c>
      <c r="F7" s="30">
        <v>4879.83626030152</v>
      </c>
      <c r="G7" s="82"/>
      <c r="I7" s="45" t="s">
        <v>109</v>
      </c>
      <c r="J7" s="28" t="s">
        <v>126</v>
      </c>
      <c r="K7" s="33">
        <v>160</v>
      </c>
      <c r="L7" s="46">
        <v>20.226322570766193</v>
      </c>
      <c r="M7" s="49">
        <v>4854.317416983887</v>
      </c>
      <c r="O7" s="82"/>
    </row>
    <row r="8" spans="3:10" ht="12.75">
      <c r="C8" s="6"/>
      <c r="J8" s="6"/>
    </row>
    <row r="9" spans="2:9" ht="12.75">
      <c r="B9" s="1" t="s">
        <v>129</v>
      </c>
      <c r="C9" s="1"/>
      <c r="D9" s="1"/>
      <c r="E9" s="1"/>
      <c r="F9" s="1"/>
      <c r="I9" s="1" t="s">
        <v>129</v>
      </c>
    </row>
    <row r="10" spans="2:9" ht="12.75">
      <c r="B10" s="3" t="s">
        <v>130</v>
      </c>
      <c r="I10" s="3" t="s">
        <v>166</v>
      </c>
    </row>
    <row r="11" spans="2:9" ht="12.75">
      <c r="B11" s="3" t="s">
        <v>142</v>
      </c>
      <c r="I11" s="3"/>
    </row>
    <row r="12" spans="2:9" ht="12.75">
      <c r="B12" s="3" t="s">
        <v>131</v>
      </c>
      <c r="I12" s="3"/>
    </row>
    <row r="14" spans="2:15" s="1" customFormat="1" ht="25.5">
      <c r="B14" s="24" t="s">
        <v>146</v>
      </c>
      <c r="C14" s="44" t="s">
        <v>132</v>
      </c>
      <c r="D14" s="44" t="s">
        <v>133</v>
      </c>
      <c r="E14" s="25" t="s">
        <v>143</v>
      </c>
      <c r="I14" s="24" t="s">
        <v>146</v>
      </c>
      <c r="J14" s="44" t="s">
        <v>132</v>
      </c>
      <c r="K14" s="44" t="s">
        <v>133</v>
      </c>
      <c r="L14" s="25" t="s">
        <v>143</v>
      </c>
      <c r="O14"/>
    </row>
    <row r="15" spans="2:12" ht="12.75">
      <c r="B15" s="28" t="s">
        <v>127</v>
      </c>
      <c r="C15" s="42">
        <f>D6+D5/2</f>
        <v>249</v>
      </c>
      <c r="D15" s="43">
        <v>3549.854536443713</v>
      </c>
      <c r="E15" s="41">
        <v>14.256443921460695</v>
      </c>
      <c r="I15" s="37" t="s">
        <v>134</v>
      </c>
      <c r="J15" s="40">
        <f>SUM(J15:J16)</f>
        <v>480</v>
      </c>
      <c r="K15" s="51">
        <v>15593.83393430581</v>
      </c>
      <c r="L15" s="41">
        <v>32.48715402980377</v>
      </c>
    </row>
    <row r="16" spans="2:15" ht="12.75">
      <c r="B16" s="28" t="s">
        <v>128</v>
      </c>
      <c r="C16" s="42">
        <f>D7+D5/2</f>
        <v>249</v>
      </c>
      <c r="D16" s="43">
        <v>5321.1650603015205</v>
      </c>
      <c r="E16" s="41">
        <v>21.370140804423777</v>
      </c>
      <c r="M16" s="1"/>
      <c r="N16" s="1"/>
      <c r="O16" s="1"/>
    </row>
    <row r="18" ht="12.75">
      <c r="J18" s="3"/>
    </row>
  </sheetData>
  <sheetProtection/>
  <printOptions/>
  <pageMargins left="0.38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Bell</dc:creator>
  <cp:keywords/>
  <dc:description/>
  <cp:lastModifiedBy>mrichardson</cp:lastModifiedBy>
  <cp:lastPrinted>2009-04-28T15:29:41Z</cp:lastPrinted>
  <dcterms:created xsi:type="dcterms:W3CDTF">2007-04-11T09:07:28Z</dcterms:created>
  <dcterms:modified xsi:type="dcterms:W3CDTF">2011-08-02T09:23:42Z</dcterms:modified>
  <cp:category/>
  <cp:version/>
  <cp:contentType/>
  <cp:contentStatus/>
</cp:coreProperties>
</file>