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andrew.chattrabhuti\Documents\ESP\ISEM\CRM and reliability options\202829 T-4\"/>
    </mc:Choice>
  </mc:AlternateContent>
  <xr:revisionPtr revIDLastSave="0" documentId="13_ncr:1_{DABC9DF8-485D-4B53-8E35-1BF8B7CB5CDE}" xr6:coauthVersionLast="47" xr6:coauthVersionMax="47" xr10:uidLastSave="{00000000-0000-0000-0000-000000000000}"/>
  <bookViews>
    <workbookView xWindow="-110" yWindow="-110" windowWidth="19420" windowHeight="10420" tabRatio="947" xr2:uid="{BA67FC48-620F-47DB-8E57-A8454CD86824}"/>
  </bookViews>
  <sheets>
    <sheet name="Unit and Contact details" sheetId="2" r:id="rId1"/>
    <sheet name="Investment Spend Detail" sheetId="33" r:id="rId2"/>
    <sheet name="Implementation Plan" sheetId="34" r:id="rId3"/>
    <sheet name="ILC Submission &amp; Historic Cost" sheetId="39" r:id="rId4"/>
    <sheet name="Historic cost Supporting Info" sheetId="11" r:id="rId5"/>
    <sheet name="refurb. inv. for CY202829" sheetId="31" r:id="rId6"/>
    <sheet name="UFI for CY202728" sheetId="40" r:id="rId7"/>
    <sheet name="UFI for CY202627" sheetId="41" r:id="rId8"/>
    <sheet name="UFI for CY202526" sheetId="42" r:id="rId9"/>
    <sheet name="UFI for CY202425" sheetId="43" r:id="rId10"/>
    <sheet name="UFI for CY202324" sheetId="44" r:id="rId11"/>
    <sheet name="UFI Supporting Information" sheetId="45" r:id="rId12"/>
    <sheet name="Additional Modelling Info" sheetId="10" r:id="rId1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1" i="39" l="1"/>
  <c r="C70" i="44"/>
  <c r="F57" i="44"/>
  <c r="D57" i="44"/>
  <c r="L52" i="44"/>
  <c r="L54" i="44" s="1"/>
  <c r="J52" i="44"/>
  <c r="L49" i="44"/>
  <c r="L53" i="44" s="1"/>
  <c r="K49" i="44"/>
  <c r="J49" i="44"/>
  <c r="I49" i="44"/>
  <c r="H49" i="44"/>
  <c r="H57" i="44" s="1"/>
  <c r="G49" i="44"/>
  <c r="G57" i="44" s="1"/>
  <c r="F49" i="44"/>
  <c r="F52" i="44" s="1"/>
  <c r="E49" i="44"/>
  <c r="E57" i="44" s="1"/>
  <c r="D49" i="44"/>
  <c r="D52" i="44" s="1"/>
  <c r="D54" i="44" s="1"/>
  <c r="C49" i="44"/>
  <c r="H41" i="44"/>
  <c r="G41" i="44"/>
  <c r="F41" i="44"/>
  <c r="E41" i="44"/>
  <c r="D41" i="44"/>
  <c r="C41" i="44"/>
  <c r="L38" i="44"/>
  <c r="F38" i="44"/>
  <c r="F39" i="44" s="1"/>
  <c r="E38" i="44"/>
  <c r="D38" i="44"/>
  <c r="N37" i="44"/>
  <c r="M37" i="44"/>
  <c r="L37" i="44"/>
  <c r="L36" i="44"/>
  <c r="K36" i="44"/>
  <c r="J36" i="44"/>
  <c r="I36" i="44"/>
  <c r="H36" i="44"/>
  <c r="G36" i="44"/>
  <c r="F36" i="44"/>
  <c r="E36" i="44"/>
  <c r="D36" i="44"/>
  <c r="C36" i="44"/>
  <c r="C38" i="44" s="1"/>
  <c r="M33" i="44"/>
  <c r="N33" i="44" s="1"/>
  <c r="H21" i="44"/>
  <c r="F21" i="44"/>
  <c r="E21" i="44"/>
  <c r="N20" i="44"/>
  <c r="O20" i="44" s="1"/>
  <c r="P20" i="44" s="1"/>
  <c r="Q20" i="44" s="1"/>
  <c r="R20" i="44" s="1"/>
  <c r="S20" i="44" s="1"/>
  <c r="M20" i="44"/>
  <c r="H20" i="44"/>
  <c r="I20" i="44" s="1"/>
  <c r="J20" i="44" s="1"/>
  <c r="K20" i="44" s="1"/>
  <c r="L20" i="44" s="1"/>
  <c r="F20" i="44"/>
  <c r="E20" i="44"/>
  <c r="D20" i="44"/>
  <c r="C20" i="44"/>
  <c r="L19" i="44"/>
  <c r="L21" i="44" s="1"/>
  <c r="K19" i="44"/>
  <c r="K21" i="44" s="1"/>
  <c r="J19" i="44"/>
  <c r="J21" i="44" s="1"/>
  <c r="H19" i="44"/>
  <c r="I19" i="44" s="1"/>
  <c r="F19" i="44"/>
  <c r="E19" i="44"/>
  <c r="D19" i="44" s="1"/>
  <c r="D21" i="44" s="1"/>
  <c r="C19" i="44"/>
  <c r="O15" i="44"/>
  <c r="P15" i="44" s="1"/>
  <c r="Q15" i="44" s="1"/>
  <c r="R15" i="44" s="1"/>
  <c r="S15" i="44" s="1"/>
  <c r="H15" i="44"/>
  <c r="I15" i="44" s="1"/>
  <c r="J15" i="44" s="1"/>
  <c r="K15" i="44" s="1"/>
  <c r="L15" i="44" s="1"/>
  <c r="M15" i="44" s="1"/>
  <c r="N15" i="44" s="1"/>
  <c r="F15" i="44"/>
  <c r="F16" i="44" s="1"/>
  <c r="H14" i="44"/>
  <c r="I14" i="44" s="1"/>
  <c r="F14" i="44"/>
  <c r="E14" i="44"/>
  <c r="D14" i="44"/>
  <c r="C14" i="44" s="1"/>
  <c r="C70" i="43"/>
  <c r="E57" i="43"/>
  <c r="C57" i="43"/>
  <c r="K52" i="43"/>
  <c r="D52" i="43"/>
  <c r="D54" i="43" s="1"/>
  <c r="C52" i="43"/>
  <c r="C54" i="43" s="1"/>
  <c r="M49" i="43"/>
  <c r="M53" i="43" s="1"/>
  <c r="L49" i="43"/>
  <c r="L52" i="43" s="1"/>
  <c r="K49" i="43"/>
  <c r="J49" i="43"/>
  <c r="J52" i="43" s="1"/>
  <c r="I49" i="43"/>
  <c r="I52" i="43" s="1"/>
  <c r="H49" i="43"/>
  <c r="H57" i="43" s="1"/>
  <c r="G49" i="43"/>
  <c r="G57" i="43" s="1"/>
  <c r="F49" i="43"/>
  <c r="F57" i="43" s="1"/>
  <c r="E49" i="43"/>
  <c r="E52" i="43" s="1"/>
  <c r="E54" i="43" s="1"/>
  <c r="D49" i="43"/>
  <c r="D57" i="43" s="1"/>
  <c r="C49" i="43"/>
  <c r="H41" i="43"/>
  <c r="G41" i="43"/>
  <c r="F41" i="43"/>
  <c r="E41" i="43"/>
  <c r="D41" i="43"/>
  <c r="C41" i="43"/>
  <c r="J39" i="43"/>
  <c r="G38" i="43"/>
  <c r="G39" i="43" s="1"/>
  <c r="L37" i="43"/>
  <c r="K37" i="43"/>
  <c r="J37" i="43"/>
  <c r="L36" i="43"/>
  <c r="K36" i="43"/>
  <c r="K38" i="43" s="1"/>
  <c r="J36" i="43"/>
  <c r="J38" i="43" s="1"/>
  <c r="I36" i="43"/>
  <c r="H36" i="43"/>
  <c r="G36" i="43"/>
  <c r="F36" i="43"/>
  <c r="F38" i="43" s="1"/>
  <c r="E36" i="43"/>
  <c r="E38" i="43" s="1"/>
  <c r="D36" i="43"/>
  <c r="D38" i="43" s="1"/>
  <c r="C36" i="43"/>
  <c r="C38" i="43" s="1"/>
  <c r="M33" i="43"/>
  <c r="M37" i="43" s="1"/>
  <c r="G20" i="43"/>
  <c r="J19" i="43"/>
  <c r="K19" i="43" s="1"/>
  <c r="I19" i="43"/>
  <c r="G19" i="43"/>
  <c r="F19" i="43"/>
  <c r="F20" i="43" s="1"/>
  <c r="L18" i="43"/>
  <c r="K18" i="43"/>
  <c r="J18" i="43"/>
  <c r="J20" i="43" s="1"/>
  <c r="I18" i="43"/>
  <c r="I20" i="43" s="1"/>
  <c r="G18" i="43"/>
  <c r="F18" i="43" s="1"/>
  <c r="E18" i="43" s="1"/>
  <c r="J14" i="43"/>
  <c r="K14" i="43" s="1"/>
  <c r="L14" i="43" s="1"/>
  <c r="M14" i="43" s="1"/>
  <c r="N14" i="43" s="1"/>
  <c r="O14" i="43" s="1"/>
  <c r="P14" i="43" s="1"/>
  <c r="Q14" i="43" s="1"/>
  <c r="R14" i="43" s="1"/>
  <c r="S14" i="43" s="1"/>
  <c r="I14" i="43"/>
  <c r="G14" i="43"/>
  <c r="F14" i="43" s="1"/>
  <c r="E14" i="43" s="1"/>
  <c r="D14" i="43" s="1"/>
  <c r="C14" i="43" s="1"/>
  <c r="J13" i="43"/>
  <c r="I13" i="43"/>
  <c r="I15" i="43" s="1"/>
  <c r="G13" i="43"/>
  <c r="C68" i="42"/>
  <c r="H55" i="42"/>
  <c r="C55" i="42"/>
  <c r="L50" i="42"/>
  <c r="K50" i="42"/>
  <c r="I50" i="42"/>
  <c r="H50" i="42"/>
  <c r="C50" i="42"/>
  <c r="C52" i="42" s="1"/>
  <c r="L47" i="42"/>
  <c r="K47" i="42"/>
  <c r="J47" i="42"/>
  <c r="J50" i="42" s="1"/>
  <c r="I47" i="42"/>
  <c r="H47" i="42"/>
  <c r="G47" i="42"/>
  <c r="F47" i="42"/>
  <c r="F55" i="42" s="1"/>
  <c r="E47" i="42"/>
  <c r="E55" i="42" s="1"/>
  <c r="D47" i="42"/>
  <c r="D55" i="42" s="1"/>
  <c r="C47" i="42"/>
  <c r="H39" i="42"/>
  <c r="G39" i="42"/>
  <c r="F39" i="42"/>
  <c r="E39" i="42"/>
  <c r="D39" i="42"/>
  <c r="C39" i="42"/>
  <c r="C36" i="42"/>
  <c r="L35" i="42"/>
  <c r="L34" i="42"/>
  <c r="K34" i="42"/>
  <c r="J34" i="42"/>
  <c r="I34" i="42"/>
  <c r="H34" i="42"/>
  <c r="G34" i="42"/>
  <c r="G36" i="42" s="1"/>
  <c r="F34" i="42"/>
  <c r="F36" i="42" s="1"/>
  <c r="E34" i="42"/>
  <c r="E36" i="42" s="1"/>
  <c r="D34" i="42"/>
  <c r="D36" i="42" s="1"/>
  <c r="C34" i="42"/>
  <c r="O31" i="42"/>
  <c r="O34" i="42" s="1"/>
  <c r="N31" i="42"/>
  <c r="N34" i="42" s="1"/>
  <c r="M31" i="42"/>
  <c r="M34" i="42" s="1"/>
  <c r="S18" i="42"/>
  <c r="R18" i="42"/>
  <c r="K18" i="42"/>
  <c r="L18" i="42" s="1"/>
  <c r="M18" i="42" s="1"/>
  <c r="N18" i="42" s="1"/>
  <c r="O18" i="42" s="1"/>
  <c r="P18" i="42" s="1"/>
  <c r="Q18" i="42" s="1"/>
  <c r="J18" i="42"/>
  <c r="I18" i="42"/>
  <c r="G18" i="42"/>
  <c r="F18" i="42" s="1"/>
  <c r="E18" i="42" s="1"/>
  <c r="D18" i="42" s="1"/>
  <c r="C18" i="42" s="1"/>
  <c r="J17" i="42"/>
  <c r="I17" i="42"/>
  <c r="I19" i="42" s="1"/>
  <c r="G17" i="42"/>
  <c r="G19" i="42" s="1"/>
  <c r="G14" i="42"/>
  <c r="N13" i="42"/>
  <c r="O13" i="42" s="1"/>
  <c r="P13" i="42" s="1"/>
  <c r="Q13" i="42" s="1"/>
  <c r="R13" i="42" s="1"/>
  <c r="S13" i="42" s="1"/>
  <c r="M13" i="42"/>
  <c r="J13" i="42"/>
  <c r="K13" i="42" s="1"/>
  <c r="L13" i="42" s="1"/>
  <c r="I13" i="42"/>
  <c r="G13" i="42"/>
  <c r="F13" i="42" s="1"/>
  <c r="E13" i="42" s="1"/>
  <c r="D13" i="42"/>
  <c r="C13" i="42" s="1"/>
  <c r="J12" i="42"/>
  <c r="K12" i="42" s="1"/>
  <c r="I12" i="42"/>
  <c r="I14" i="42" s="1"/>
  <c r="G12" i="42"/>
  <c r="F12" i="42"/>
  <c r="E12" i="42"/>
  <c r="C68" i="41"/>
  <c r="H53" i="41"/>
  <c r="H52" i="41"/>
  <c r="C52" i="41"/>
  <c r="S51" i="41"/>
  <c r="R51" i="41"/>
  <c r="R52" i="41" s="1"/>
  <c r="Q51" i="41"/>
  <c r="P51" i="41"/>
  <c r="O51" i="41"/>
  <c r="N51" i="41"/>
  <c r="S50" i="41"/>
  <c r="R50" i="41"/>
  <c r="Q50" i="41"/>
  <c r="Q52" i="41" s="1"/>
  <c r="P50" i="41"/>
  <c r="O50" i="41"/>
  <c r="N50" i="41"/>
  <c r="M50" i="41"/>
  <c r="L50" i="41"/>
  <c r="K50" i="41"/>
  <c r="J50" i="41"/>
  <c r="I50" i="41"/>
  <c r="H50" i="41"/>
  <c r="G50" i="41"/>
  <c r="G52" i="41" s="1"/>
  <c r="F50" i="41"/>
  <c r="F52" i="41" s="1"/>
  <c r="E50" i="41"/>
  <c r="E52" i="41" s="1"/>
  <c r="D50" i="41"/>
  <c r="D52" i="41" s="1"/>
  <c r="C50" i="41"/>
  <c r="H40" i="41"/>
  <c r="D36" i="41"/>
  <c r="C36" i="41"/>
  <c r="S35" i="41"/>
  <c r="S36" i="41" s="1"/>
  <c r="R35" i="41"/>
  <c r="R36" i="41" s="1"/>
  <c r="Q35" i="41"/>
  <c r="Q36" i="41" s="1"/>
  <c r="P35" i="41"/>
  <c r="O35" i="41"/>
  <c r="N35" i="41"/>
  <c r="M35" i="41"/>
  <c r="L35" i="41"/>
  <c r="L36" i="41" s="1"/>
  <c r="K35" i="41"/>
  <c r="K36" i="41" s="1"/>
  <c r="S34" i="41"/>
  <c r="R34" i="41"/>
  <c r="Q34" i="41"/>
  <c r="P34" i="41"/>
  <c r="P36" i="41" s="1"/>
  <c r="O34" i="41"/>
  <c r="N34" i="41"/>
  <c r="M34" i="41"/>
  <c r="L34" i="41"/>
  <c r="K34" i="41"/>
  <c r="J34" i="41"/>
  <c r="I34" i="41"/>
  <c r="H34" i="41"/>
  <c r="H36" i="41" s="1"/>
  <c r="G34" i="41"/>
  <c r="G36" i="41" s="1"/>
  <c r="F34" i="41"/>
  <c r="F36" i="41" s="1"/>
  <c r="E34" i="41"/>
  <c r="E36" i="41" s="1"/>
  <c r="D34" i="41"/>
  <c r="C34" i="41"/>
  <c r="M18" i="41"/>
  <c r="N18" i="41" s="1"/>
  <c r="O18" i="41" s="1"/>
  <c r="P18" i="41" s="1"/>
  <c r="Q18" i="41" s="1"/>
  <c r="R18" i="41" s="1"/>
  <c r="S18" i="41" s="1"/>
  <c r="K18" i="41"/>
  <c r="L18" i="41" s="1"/>
  <c r="J18" i="41"/>
  <c r="H18" i="41"/>
  <c r="G18" i="41" s="1"/>
  <c r="F18" i="41" s="1"/>
  <c r="E18" i="41" s="1"/>
  <c r="D18" i="41"/>
  <c r="C18" i="41"/>
  <c r="K17" i="41"/>
  <c r="J17" i="41"/>
  <c r="J19" i="41" s="1"/>
  <c r="H17" i="41"/>
  <c r="H19" i="41" s="1"/>
  <c r="G17" i="41"/>
  <c r="F17" i="41" s="1"/>
  <c r="K14" i="41"/>
  <c r="G14" i="41"/>
  <c r="Q13" i="41"/>
  <c r="R13" i="41" s="1"/>
  <c r="S13" i="41" s="1"/>
  <c r="K13" i="41"/>
  <c r="L13" i="41" s="1"/>
  <c r="M13" i="41" s="1"/>
  <c r="N13" i="41" s="1"/>
  <c r="O13" i="41" s="1"/>
  <c r="P13" i="41" s="1"/>
  <c r="J13" i="41"/>
  <c r="H13" i="41"/>
  <c r="G13" i="41"/>
  <c r="F13" i="41"/>
  <c r="E13" i="41" s="1"/>
  <c r="D13" i="41" s="1"/>
  <c r="C13" i="41" s="1"/>
  <c r="L12" i="41"/>
  <c r="M12" i="41" s="1"/>
  <c r="K12" i="41"/>
  <c r="J12" i="41"/>
  <c r="J14" i="41" s="1"/>
  <c r="H12" i="41"/>
  <c r="H14" i="41" s="1"/>
  <c r="G12" i="41"/>
  <c r="F12" i="41" s="1"/>
  <c r="C68" i="40"/>
  <c r="H52" i="40"/>
  <c r="G52" i="40"/>
  <c r="F52" i="40"/>
  <c r="R51" i="40"/>
  <c r="Q51" i="40"/>
  <c r="Q52" i="40" s="1"/>
  <c r="P51" i="40"/>
  <c r="P52" i="40" s="1"/>
  <c r="O51" i="40"/>
  <c r="O52" i="40" s="1"/>
  <c r="N51" i="40"/>
  <c r="N52" i="40" s="1"/>
  <c r="R50" i="40"/>
  <c r="Q50" i="40"/>
  <c r="P50" i="40"/>
  <c r="O50" i="40"/>
  <c r="N50" i="40"/>
  <c r="M50" i="40"/>
  <c r="L50" i="40"/>
  <c r="K50" i="40"/>
  <c r="J50" i="40"/>
  <c r="I50" i="40"/>
  <c r="H50" i="40"/>
  <c r="G50" i="40"/>
  <c r="F50" i="40"/>
  <c r="E50" i="40"/>
  <c r="E52" i="40" s="1"/>
  <c r="D50" i="40"/>
  <c r="D52" i="40" s="1"/>
  <c r="C50" i="40"/>
  <c r="C52" i="40" s="1"/>
  <c r="E36" i="40"/>
  <c r="R35" i="40"/>
  <c r="R36" i="40" s="1"/>
  <c r="Q35" i="40"/>
  <c r="Q36" i="40" s="1"/>
  <c r="P35" i="40"/>
  <c r="O35" i="40"/>
  <c r="N35" i="40"/>
  <c r="R34" i="40"/>
  <c r="Q34" i="40"/>
  <c r="P34" i="40"/>
  <c r="O34" i="40"/>
  <c r="N34" i="40"/>
  <c r="M34" i="40"/>
  <c r="L34" i="40"/>
  <c r="K34" i="40"/>
  <c r="J34" i="40"/>
  <c r="I34" i="40"/>
  <c r="H34" i="40"/>
  <c r="H36" i="40" s="1"/>
  <c r="G34" i="40"/>
  <c r="G36" i="40" s="1"/>
  <c r="F34" i="40"/>
  <c r="F36" i="40" s="1"/>
  <c r="E34" i="40"/>
  <c r="D34" i="40"/>
  <c r="D36" i="40" s="1"/>
  <c r="C34" i="40"/>
  <c r="C36" i="40" s="1"/>
  <c r="K18" i="40"/>
  <c r="L18" i="40" s="1"/>
  <c r="M18" i="40" s="1"/>
  <c r="N18" i="40" s="1"/>
  <c r="O18" i="40" s="1"/>
  <c r="P18" i="40" s="1"/>
  <c r="Q18" i="40" s="1"/>
  <c r="R18" i="40" s="1"/>
  <c r="J18" i="40"/>
  <c r="H18" i="40"/>
  <c r="G18" i="40"/>
  <c r="F18" i="40"/>
  <c r="E18" i="40" s="1"/>
  <c r="D18" i="40"/>
  <c r="C18" i="40"/>
  <c r="J17" i="40"/>
  <c r="H17" i="40"/>
  <c r="J13" i="40"/>
  <c r="K13" i="40" s="1"/>
  <c r="L13" i="40" s="1"/>
  <c r="M13" i="40" s="1"/>
  <c r="N13" i="40" s="1"/>
  <c r="O13" i="40" s="1"/>
  <c r="P13" i="40" s="1"/>
  <c r="Q13" i="40" s="1"/>
  <c r="R13" i="40" s="1"/>
  <c r="H13" i="40"/>
  <c r="G13" i="40"/>
  <c r="F13" i="40"/>
  <c r="E13" i="40" s="1"/>
  <c r="D13" i="40" s="1"/>
  <c r="C13" i="40"/>
  <c r="J12" i="40"/>
  <c r="J14" i="40" s="1"/>
  <c r="H12" i="40"/>
  <c r="H30" i="31"/>
  <c r="S52" i="41" l="1"/>
  <c r="N36" i="41"/>
  <c r="O36" i="41"/>
  <c r="N52" i="41"/>
  <c r="O52" i="41"/>
  <c r="H122" i="39"/>
  <c r="F122" i="39"/>
  <c r="I122" i="39"/>
  <c r="G122" i="39"/>
  <c r="O36" i="40"/>
  <c r="N36" i="40"/>
  <c r="P36" i="40"/>
  <c r="R52" i="40"/>
  <c r="E122" i="39"/>
  <c r="M14" i="41"/>
  <c r="N12" i="41"/>
  <c r="G17" i="40"/>
  <c r="H19" i="40"/>
  <c r="J19" i="40"/>
  <c r="K17" i="40"/>
  <c r="C16" i="44"/>
  <c r="G12" i="40"/>
  <c r="H14" i="40"/>
  <c r="F14" i="41"/>
  <c r="E12" i="41"/>
  <c r="E17" i="41"/>
  <c r="F19" i="41"/>
  <c r="F53" i="41" s="1"/>
  <c r="D12" i="42"/>
  <c r="E14" i="42"/>
  <c r="K12" i="40"/>
  <c r="G55" i="42"/>
  <c r="G50" i="42"/>
  <c r="G52" i="42" s="1"/>
  <c r="G53" i="42" s="1"/>
  <c r="G40" i="41"/>
  <c r="K37" i="41"/>
  <c r="F14" i="42"/>
  <c r="C21" i="44"/>
  <c r="C39" i="44" s="1"/>
  <c r="L14" i="41"/>
  <c r="K19" i="41"/>
  <c r="E20" i="43"/>
  <c r="E39" i="43" s="1"/>
  <c r="D18" i="43"/>
  <c r="H37" i="40"/>
  <c r="L17" i="41"/>
  <c r="C57" i="44"/>
  <c r="C52" i="44"/>
  <c r="C54" i="44" s="1"/>
  <c r="C55" i="44" s="1"/>
  <c r="K52" i="44"/>
  <c r="H37" i="41"/>
  <c r="L19" i="43"/>
  <c r="M19" i="43" s="1"/>
  <c r="N19" i="43" s="1"/>
  <c r="O19" i="43" s="1"/>
  <c r="P19" i="43" s="1"/>
  <c r="Q19" i="43" s="1"/>
  <c r="R19" i="43" s="1"/>
  <c r="S19" i="43" s="1"/>
  <c r="K20" i="43"/>
  <c r="F39" i="43"/>
  <c r="D55" i="44"/>
  <c r="G19" i="41"/>
  <c r="G37" i="41" s="1"/>
  <c r="P52" i="41"/>
  <c r="F13" i="43"/>
  <c r="G15" i="43"/>
  <c r="M18" i="43"/>
  <c r="D39" i="44"/>
  <c r="F17" i="42"/>
  <c r="H16" i="44"/>
  <c r="E39" i="44"/>
  <c r="F54" i="44"/>
  <c r="F55" i="44" s="1"/>
  <c r="L12" i="42"/>
  <c r="K14" i="42"/>
  <c r="G37" i="42"/>
  <c r="J15" i="43"/>
  <c r="K13" i="43"/>
  <c r="M35" i="42"/>
  <c r="M36" i="42" s="1"/>
  <c r="M47" i="42"/>
  <c r="E19" i="43"/>
  <c r="D19" i="43" s="1"/>
  <c r="C19" i="43" s="1"/>
  <c r="M52" i="43"/>
  <c r="M54" i="43" s="1"/>
  <c r="E15" i="44"/>
  <c r="D15" i="44" s="1"/>
  <c r="C15" i="44" s="1"/>
  <c r="M36" i="41"/>
  <c r="J19" i="42"/>
  <c r="K17" i="42"/>
  <c r="N47" i="42"/>
  <c r="N35" i="42"/>
  <c r="N36" i="42" s="1"/>
  <c r="D16" i="44"/>
  <c r="O33" i="44"/>
  <c r="N49" i="44"/>
  <c r="N36" i="44"/>
  <c r="N38" i="44" s="1"/>
  <c r="L39" i="44"/>
  <c r="I52" i="44"/>
  <c r="O35" i="42"/>
  <c r="O36" i="42" s="1"/>
  <c r="P31" i="42"/>
  <c r="O47" i="42"/>
  <c r="E16" i="44"/>
  <c r="M19" i="44"/>
  <c r="L55" i="44"/>
  <c r="J14" i="42"/>
  <c r="L38" i="43"/>
  <c r="F52" i="43"/>
  <c r="M36" i="43"/>
  <c r="M38" i="43" s="1"/>
  <c r="G52" i="43"/>
  <c r="G54" i="43" s="1"/>
  <c r="G55" i="43" s="1"/>
  <c r="I16" i="44"/>
  <c r="M36" i="44"/>
  <c r="M38" i="44" s="1"/>
  <c r="M49" i="44"/>
  <c r="E52" i="44"/>
  <c r="E54" i="44" s="1"/>
  <c r="E55" i="44" s="1"/>
  <c r="D50" i="42"/>
  <c r="D52" i="42" s="1"/>
  <c r="N33" i="43"/>
  <c r="H52" i="43"/>
  <c r="J14" i="44"/>
  <c r="E50" i="42"/>
  <c r="E52" i="42" s="1"/>
  <c r="I21" i="44"/>
  <c r="G52" i="44"/>
  <c r="L36" i="42"/>
  <c r="F50" i="42"/>
  <c r="F52" i="42" s="1"/>
  <c r="H52" i="44"/>
  <c r="L12" i="40" l="1"/>
  <c r="K14" i="40"/>
  <c r="D17" i="41"/>
  <c r="E19" i="41"/>
  <c r="K39" i="43"/>
  <c r="N14" i="41"/>
  <c r="O12" i="41"/>
  <c r="N37" i="43"/>
  <c r="O33" i="43"/>
  <c r="N36" i="43"/>
  <c r="N38" i="43" s="1"/>
  <c r="N49" i="43"/>
  <c r="M39" i="43"/>
  <c r="E13" i="43"/>
  <c r="F15" i="43"/>
  <c r="L20" i="43"/>
  <c r="L19" i="41"/>
  <c r="L37" i="41" s="1"/>
  <c r="M17" i="41"/>
  <c r="H56" i="41" s="1"/>
  <c r="D12" i="41"/>
  <c r="E14" i="41"/>
  <c r="H53" i="40"/>
  <c r="F54" i="43"/>
  <c r="F55" i="43" s="1"/>
  <c r="M55" i="43"/>
  <c r="K19" i="40"/>
  <c r="L17" i="40"/>
  <c r="F17" i="40"/>
  <c r="G19" i="40"/>
  <c r="F12" i="40"/>
  <c r="G14" i="40"/>
  <c r="L13" i="43"/>
  <c r="K15" i="43"/>
  <c r="F40" i="41"/>
  <c r="G53" i="41"/>
  <c r="O50" i="42"/>
  <c r="O52" i="42" s="1"/>
  <c r="O51" i="42"/>
  <c r="K14" i="44"/>
  <c r="J16" i="44"/>
  <c r="E40" i="41"/>
  <c r="F37" i="41"/>
  <c r="M21" i="44"/>
  <c r="N19" i="44"/>
  <c r="M20" i="43"/>
  <c r="N18" i="43"/>
  <c r="L39" i="43"/>
  <c r="N51" i="42"/>
  <c r="N50" i="42"/>
  <c r="N52" i="42" s="1"/>
  <c r="P35" i="42"/>
  <c r="Q31" i="42"/>
  <c r="P34" i="42"/>
  <c r="P47" i="42"/>
  <c r="N53" i="44"/>
  <c r="N52" i="44"/>
  <c r="N54" i="44" s="1"/>
  <c r="L17" i="42"/>
  <c r="K19" i="42"/>
  <c r="L14" i="42"/>
  <c r="M12" i="42"/>
  <c r="E17" i="42"/>
  <c r="F19" i="42"/>
  <c r="C12" i="42"/>
  <c r="C14" i="42" s="1"/>
  <c r="D14" i="42"/>
  <c r="M53" i="44"/>
  <c r="M52" i="44"/>
  <c r="M54" i="44" s="1"/>
  <c r="P33" i="44"/>
  <c r="O49" i="44"/>
  <c r="O36" i="44"/>
  <c r="O37" i="44"/>
  <c r="M50" i="42"/>
  <c r="M52" i="42" s="1"/>
  <c r="M51" i="42"/>
  <c r="D20" i="43"/>
  <c r="C18" i="43"/>
  <c r="C20" i="43" s="1"/>
  <c r="E55" i="43"/>
  <c r="O38" i="44" l="1"/>
  <c r="P33" i="43"/>
  <c r="O36" i="43"/>
  <c r="O49" i="43"/>
  <c r="O37" i="43"/>
  <c r="C39" i="43"/>
  <c r="C55" i="43"/>
  <c r="N20" i="43"/>
  <c r="O18" i="43"/>
  <c r="M17" i="42"/>
  <c r="L19" i="42"/>
  <c r="L37" i="42" s="1"/>
  <c r="N39" i="43"/>
  <c r="D56" i="41"/>
  <c r="D40" i="41"/>
  <c r="E37" i="41"/>
  <c r="E53" i="41"/>
  <c r="D19" i="41"/>
  <c r="C17" i="41"/>
  <c r="C19" i="41" s="1"/>
  <c r="P49" i="44"/>
  <c r="P36" i="44"/>
  <c r="P37" i="44"/>
  <c r="Q33" i="44"/>
  <c r="F37" i="42"/>
  <c r="P51" i="42"/>
  <c r="P50" i="42"/>
  <c r="P52" i="42" s="1"/>
  <c r="E56" i="41"/>
  <c r="M39" i="44"/>
  <c r="F53" i="42"/>
  <c r="D39" i="43"/>
  <c r="D55" i="43"/>
  <c r="M55" i="44"/>
  <c r="D17" i="42"/>
  <c r="E19" i="42"/>
  <c r="P36" i="42"/>
  <c r="C12" i="41"/>
  <c r="C14" i="41" s="1"/>
  <c r="D14" i="41"/>
  <c r="D13" i="43"/>
  <c r="E15" i="43"/>
  <c r="O14" i="41"/>
  <c r="P12" i="41"/>
  <c r="M14" i="42"/>
  <c r="N12" i="42"/>
  <c r="Q34" i="42"/>
  <c r="Q36" i="42" s="1"/>
  <c r="R31" i="42"/>
  <c r="Q35" i="42"/>
  <c r="Q47" i="42"/>
  <c r="N21" i="44"/>
  <c r="N39" i="44" s="1"/>
  <c r="O19" i="44"/>
  <c r="L14" i="44"/>
  <c r="K16" i="44"/>
  <c r="G37" i="40"/>
  <c r="G53" i="40"/>
  <c r="M12" i="40"/>
  <c r="L14" i="40"/>
  <c r="O52" i="44"/>
  <c r="O54" i="44" s="1"/>
  <c r="O53" i="44"/>
  <c r="F56" i="41"/>
  <c r="F14" i="40"/>
  <c r="E12" i="40"/>
  <c r="E17" i="40"/>
  <c r="F19" i="40"/>
  <c r="M13" i="43"/>
  <c r="L15" i="43"/>
  <c r="L19" i="40"/>
  <c r="M17" i="40"/>
  <c r="N17" i="41"/>
  <c r="M19" i="41"/>
  <c r="M37" i="41" s="1"/>
  <c r="G56" i="41"/>
  <c r="N53" i="43"/>
  <c r="N52" i="43"/>
  <c r="P14" i="41" l="1"/>
  <c r="Q12" i="41"/>
  <c r="N17" i="40"/>
  <c r="M19" i="40"/>
  <c r="H56" i="40"/>
  <c r="O55" i="44"/>
  <c r="D12" i="40"/>
  <c r="E14" i="40"/>
  <c r="F56" i="40"/>
  <c r="G40" i="40"/>
  <c r="N54" i="43"/>
  <c r="N55" i="43" s="1"/>
  <c r="N14" i="42"/>
  <c r="O12" i="42"/>
  <c r="C40" i="41"/>
  <c r="C56" i="41"/>
  <c r="D53" i="41"/>
  <c r="D37" i="41"/>
  <c r="O39" i="44"/>
  <c r="P19" i="44"/>
  <c r="O21" i="44"/>
  <c r="E37" i="42"/>
  <c r="E53" i="42"/>
  <c r="F40" i="40"/>
  <c r="R35" i="42"/>
  <c r="S31" i="42"/>
  <c r="R34" i="42"/>
  <c r="R47" i="42"/>
  <c r="P36" i="43"/>
  <c r="P38" i="43" s="1"/>
  <c r="P49" i="43"/>
  <c r="P37" i="43"/>
  <c r="Q33" i="43"/>
  <c r="C37" i="41"/>
  <c r="C53" i="41"/>
  <c r="N13" i="43"/>
  <c r="M15" i="43"/>
  <c r="N12" i="40"/>
  <c r="M14" i="40"/>
  <c r="L16" i="44"/>
  <c r="M14" i="44"/>
  <c r="Q36" i="44"/>
  <c r="Q38" i="44" s="1"/>
  <c r="R33" i="44"/>
  <c r="Q37" i="44"/>
  <c r="Q49" i="44"/>
  <c r="N55" i="44"/>
  <c r="N17" i="42"/>
  <c r="M19" i="42"/>
  <c r="C17" i="42"/>
  <c r="C19" i="42" s="1"/>
  <c r="D19" i="42"/>
  <c r="P38" i="44"/>
  <c r="P18" i="43"/>
  <c r="O20" i="43"/>
  <c r="O17" i="41"/>
  <c r="N19" i="41"/>
  <c r="E56" i="40"/>
  <c r="E40" i="40"/>
  <c r="F37" i="40"/>
  <c r="F53" i="40"/>
  <c r="Q51" i="42"/>
  <c r="Q50" i="42"/>
  <c r="Q52" i="42" s="1"/>
  <c r="P52" i="44"/>
  <c r="P54" i="44" s="1"/>
  <c r="P53" i="44"/>
  <c r="O53" i="43"/>
  <c r="O52" i="43"/>
  <c r="O54" i="43" s="1"/>
  <c r="H40" i="40"/>
  <c r="D17" i="40"/>
  <c r="E19" i="40"/>
  <c r="C13" i="43"/>
  <c r="C15" i="43" s="1"/>
  <c r="D15" i="43"/>
  <c r="O38" i="43"/>
  <c r="O39" i="43" s="1"/>
  <c r="G56" i="40"/>
  <c r="E56" i="42" l="1"/>
  <c r="R49" i="44"/>
  <c r="R37" i="44"/>
  <c r="R36" i="44"/>
  <c r="R38" i="44" s="1"/>
  <c r="S33" i="44"/>
  <c r="E42" i="44"/>
  <c r="S47" i="42"/>
  <c r="S34" i="42"/>
  <c r="S35" i="42"/>
  <c r="D19" i="40"/>
  <c r="C17" i="40"/>
  <c r="C19" i="40" s="1"/>
  <c r="R12" i="41"/>
  <c r="Q14" i="41"/>
  <c r="N19" i="42"/>
  <c r="O17" i="42"/>
  <c r="O55" i="43"/>
  <c r="Q18" i="43"/>
  <c r="P20" i="43"/>
  <c r="P39" i="43" s="1"/>
  <c r="Q36" i="43"/>
  <c r="R33" i="43"/>
  <c r="Q49" i="43"/>
  <c r="Q37" i="43"/>
  <c r="H40" i="42"/>
  <c r="C12" i="40"/>
  <c r="C14" i="40" s="1"/>
  <c r="D14" i="40"/>
  <c r="D56" i="40"/>
  <c r="D40" i="40"/>
  <c r="E37" i="40"/>
  <c r="E53" i="40"/>
  <c r="C40" i="42"/>
  <c r="C56" i="42"/>
  <c r="C53" i="42"/>
  <c r="C37" i="42"/>
  <c r="O13" i="43"/>
  <c r="N15" i="43"/>
  <c r="Q19" i="44"/>
  <c r="P21" i="44"/>
  <c r="P39" i="44" s="1"/>
  <c r="M37" i="42"/>
  <c r="M53" i="42"/>
  <c r="M16" i="44"/>
  <c r="N14" i="44"/>
  <c r="G40" i="42"/>
  <c r="N14" i="40"/>
  <c r="O12" i="40"/>
  <c r="P55" i="44"/>
  <c r="N53" i="41"/>
  <c r="N37" i="41"/>
  <c r="O17" i="40"/>
  <c r="N19" i="40"/>
  <c r="P17" i="41"/>
  <c r="O19" i="41"/>
  <c r="F40" i="42"/>
  <c r="Q52" i="44"/>
  <c r="Q54" i="44" s="1"/>
  <c r="Q53" i="44"/>
  <c r="R50" i="42"/>
  <c r="R51" i="42"/>
  <c r="F56" i="42"/>
  <c r="H56" i="42"/>
  <c r="E40" i="42"/>
  <c r="D56" i="42"/>
  <c r="D40" i="42"/>
  <c r="D37" i="42"/>
  <c r="D53" i="42"/>
  <c r="P53" i="43"/>
  <c r="P52" i="43"/>
  <c r="R36" i="42"/>
  <c r="P12" i="42"/>
  <c r="O14" i="42"/>
  <c r="R52" i="42" l="1"/>
  <c r="Q38" i="43"/>
  <c r="S36" i="42"/>
  <c r="O15" i="43"/>
  <c r="P13" i="43"/>
  <c r="Q20" i="43"/>
  <c r="R18" i="43"/>
  <c r="S37" i="44"/>
  <c r="S36" i="44"/>
  <c r="S38" i="44" s="1"/>
  <c r="S49" i="44"/>
  <c r="D42" i="44"/>
  <c r="O14" i="40"/>
  <c r="P12" i="40"/>
  <c r="N37" i="40"/>
  <c r="N53" i="40"/>
  <c r="C42" i="44"/>
  <c r="N37" i="42"/>
  <c r="N53" i="42"/>
  <c r="S51" i="42"/>
  <c r="S50" i="42"/>
  <c r="S52" i="42" s="1"/>
  <c r="G56" i="42"/>
  <c r="R52" i="44"/>
  <c r="R53" i="44"/>
  <c r="C58" i="44"/>
  <c r="Q53" i="43"/>
  <c r="Q52" i="43"/>
  <c r="Q54" i="43" s="1"/>
  <c r="O37" i="41"/>
  <c r="O53" i="41"/>
  <c r="R49" i="43"/>
  <c r="R37" i="43"/>
  <c r="S33" i="43"/>
  <c r="R36" i="43"/>
  <c r="R38" i="43" s="1"/>
  <c r="H42" i="43"/>
  <c r="C42" i="43"/>
  <c r="Q17" i="41"/>
  <c r="P19" i="41"/>
  <c r="O19" i="42"/>
  <c r="P17" i="42"/>
  <c r="P17" i="40"/>
  <c r="O19" i="40"/>
  <c r="N16" i="44"/>
  <c r="O14" i="44"/>
  <c r="Q21" i="44"/>
  <c r="Q39" i="44" s="1"/>
  <c r="R19" i="44"/>
  <c r="D42" i="43"/>
  <c r="Q12" i="42"/>
  <c r="P14" i="42"/>
  <c r="C37" i="40"/>
  <c r="C53" i="40"/>
  <c r="C40" i="40"/>
  <c r="C56" i="40"/>
  <c r="D37" i="40"/>
  <c r="D53" i="40"/>
  <c r="P54" i="43"/>
  <c r="P55" i="43" s="1"/>
  <c r="F42" i="43"/>
  <c r="G42" i="44"/>
  <c r="R14" i="41"/>
  <c r="S12" i="41"/>
  <c r="S14" i="41" s="1"/>
  <c r="H42" i="44"/>
  <c r="E42" i="43"/>
  <c r="F42" i="44"/>
  <c r="Q17" i="40" l="1"/>
  <c r="P19" i="40"/>
  <c r="Q12" i="40"/>
  <c r="P14" i="40"/>
  <c r="S19" i="44"/>
  <c r="S21" i="44" s="1"/>
  <c r="S39" i="44" s="1"/>
  <c r="R21" i="44"/>
  <c r="R39" i="44" s="1"/>
  <c r="Q17" i="42"/>
  <c r="P19" i="42"/>
  <c r="S49" i="43"/>
  <c r="S37" i="43"/>
  <c r="S36" i="43"/>
  <c r="S38" i="43" s="1"/>
  <c r="G42" i="43"/>
  <c r="Q13" i="43"/>
  <c r="P15" i="43"/>
  <c r="Q55" i="44"/>
  <c r="O16" i="44"/>
  <c r="P14" i="44"/>
  <c r="P37" i="41"/>
  <c r="P53" i="41"/>
  <c r="R52" i="43"/>
  <c r="R53" i="43"/>
  <c r="S53" i="44"/>
  <c r="S52" i="44"/>
  <c r="S54" i="44" s="1"/>
  <c r="F58" i="44"/>
  <c r="D58" i="44"/>
  <c r="G58" i="44"/>
  <c r="E58" i="44"/>
  <c r="H58" i="44"/>
  <c r="S18" i="43"/>
  <c r="S20" i="43" s="1"/>
  <c r="R20" i="43"/>
  <c r="R39" i="43" s="1"/>
  <c r="Q14" i="42"/>
  <c r="R12" i="42"/>
  <c r="Q55" i="43"/>
  <c r="R17" i="41"/>
  <c r="Q19" i="41"/>
  <c r="Q39" i="43"/>
  <c r="O37" i="42"/>
  <c r="O53" i="42"/>
  <c r="O53" i="40"/>
  <c r="O37" i="40"/>
  <c r="H58" i="43"/>
  <c r="R54" i="44"/>
  <c r="R55" i="44" s="1"/>
  <c r="S39" i="43" l="1"/>
  <c r="Q53" i="41"/>
  <c r="Q37" i="41"/>
  <c r="Q14" i="44"/>
  <c r="P16" i="44"/>
  <c r="R12" i="40"/>
  <c r="R14" i="40" s="1"/>
  <c r="Q14" i="40"/>
  <c r="I58" i="44"/>
  <c r="J58" i="44" s="1"/>
  <c r="I42" i="44"/>
  <c r="J42" i="44" s="1"/>
  <c r="S52" i="43"/>
  <c r="S54" i="43" s="1"/>
  <c r="S55" i="43" s="1"/>
  <c r="S53" i="43"/>
  <c r="E58" i="43"/>
  <c r="G58" i="43"/>
  <c r="C58" i="43"/>
  <c r="F58" i="43"/>
  <c r="D58" i="43"/>
  <c r="P37" i="40"/>
  <c r="P53" i="40"/>
  <c r="Q15" i="43"/>
  <c r="R13" i="43"/>
  <c r="I42" i="43"/>
  <c r="J42" i="43" s="1"/>
  <c r="I58" i="43"/>
  <c r="P53" i="42"/>
  <c r="P37" i="42"/>
  <c r="Q19" i="40"/>
  <c r="R17" i="40"/>
  <c r="R19" i="40" s="1"/>
  <c r="R19" i="41"/>
  <c r="S17" i="41"/>
  <c r="S19" i="41" s="1"/>
  <c r="R54" i="43"/>
  <c r="R55" i="43" s="1"/>
  <c r="Q19" i="42"/>
  <c r="R17" i="42"/>
  <c r="S55" i="44"/>
  <c r="S12" i="42"/>
  <c r="S14" i="42" s="1"/>
  <c r="R14" i="42"/>
  <c r="I40" i="40"/>
  <c r="J40" i="40" s="1"/>
  <c r="C66" i="44" l="1"/>
  <c r="J53" i="44"/>
  <c r="J54" i="44" s="1"/>
  <c r="J55" i="44" s="1"/>
  <c r="H53" i="44"/>
  <c r="H54" i="44" s="1"/>
  <c r="H55" i="44" s="1"/>
  <c r="G53" i="44"/>
  <c r="G54" i="44" s="1"/>
  <c r="G55" i="44" s="1"/>
  <c r="K53" i="44"/>
  <c r="K54" i="44" s="1"/>
  <c r="K55" i="44" s="1"/>
  <c r="I53" i="44"/>
  <c r="I54" i="44" s="1"/>
  <c r="I55" i="44" s="1"/>
  <c r="C65" i="43"/>
  <c r="I37" i="43"/>
  <c r="I38" i="43" s="1"/>
  <c r="I39" i="43" s="1"/>
  <c r="H37" i="43"/>
  <c r="H38" i="43" s="1"/>
  <c r="H39" i="43" s="1"/>
  <c r="Q16" i="44"/>
  <c r="R14" i="44"/>
  <c r="R53" i="40"/>
  <c r="R37" i="40"/>
  <c r="I56" i="40"/>
  <c r="J56" i="40" s="1"/>
  <c r="K35" i="40"/>
  <c r="K36" i="40" s="1"/>
  <c r="K37" i="40" s="1"/>
  <c r="J35" i="40"/>
  <c r="J36" i="40" s="1"/>
  <c r="J37" i="40" s="1"/>
  <c r="M35" i="40"/>
  <c r="M36" i="40" s="1"/>
  <c r="M37" i="40" s="1"/>
  <c r="C63" i="40"/>
  <c r="L35" i="40"/>
  <c r="L36" i="40" s="1"/>
  <c r="L37" i="40" s="1"/>
  <c r="I35" i="40"/>
  <c r="I36" i="40" s="1"/>
  <c r="I37" i="40" s="1"/>
  <c r="R37" i="41"/>
  <c r="R53" i="41"/>
  <c r="Q37" i="40"/>
  <c r="Q53" i="40"/>
  <c r="Q37" i="42"/>
  <c r="Q53" i="42"/>
  <c r="J58" i="43"/>
  <c r="S37" i="41"/>
  <c r="S53" i="41"/>
  <c r="I56" i="41"/>
  <c r="J56" i="41" s="1"/>
  <c r="I40" i="41"/>
  <c r="J40" i="41" s="1"/>
  <c r="C65" i="44"/>
  <c r="C69" i="44" s="1"/>
  <c r="K37" i="44"/>
  <c r="K38" i="44" s="1"/>
  <c r="K39" i="44" s="1"/>
  <c r="J37" i="44"/>
  <c r="J38" i="44" s="1"/>
  <c r="J39" i="44" s="1"/>
  <c r="I37" i="44"/>
  <c r="I38" i="44" s="1"/>
  <c r="I39" i="44" s="1"/>
  <c r="H37" i="44"/>
  <c r="H38" i="44" s="1"/>
  <c r="H39" i="44" s="1"/>
  <c r="G37" i="44"/>
  <c r="G38" i="44" s="1"/>
  <c r="G39" i="44" s="1"/>
  <c r="T39" i="44" s="1"/>
  <c r="R15" i="43"/>
  <c r="S13" i="43"/>
  <c r="S15" i="43" s="1"/>
  <c r="R19" i="42"/>
  <c r="S17" i="42"/>
  <c r="S19" i="42" s="1"/>
  <c r="I40" i="42" s="1"/>
  <c r="J40" i="42" s="1"/>
  <c r="I35" i="42" l="1"/>
  <c r="I36" i="42" s="1"/>
  <c r="I37" i="42" s="1"/>
  <c r="H35" i="42"/>
  <c r="H36" i="42" s="1"/>
  <c r="H37" i="42" s="1"/>
  <c r="C63" i="42"/>
  <c r="K35" i="42"/>
  <c r="K36" i="42" s="1"/>
  <c r="K37" i="42" s="1"/>
  <c r="J35" i="42"/>
  <c r="J36" i="42" s="1"/>
  <c r="J37" i="42" s="1"/>
  <c r="M51" i="40"/>
  <c r="M52" i="40" s="1"/>
  <c r="M53" i="40" s="1"/>
  <c r="C64" i="40"/>
  <c r="C67" i="40" s="1"/>
  <c r="L51" i="40"/>
  <c r="L52" i="40" s="1"/>
  <c r="L53" i="40" s="1"/>
  <c r="J51" i="40"/>
  <c r="J52" i="40" s="1"/>
  <c r="J53" i="40" s="1"/>
  <c r="I51" i="40"/>
  <c r="I52" i="40" s="1"/>
  <c r="I53" i="40" s="1"/>
  <c r="K51" i="40"/>
  <c r="K52" i="40" s="1"/>
  <c r="K53" i="40" s="1"/>
  <c r="I56" i="42"/>
  <c r="J56" i="42" s="1"/>
  <c r="S37" i="40"/>
  <c r="T55" i="44"/>
  <c r="S14" i="44"/>
  <c r="S16" i="44" s="1"/>
  <c r="R16" i="44"/>
  <c r="C64" i="41"/>
  <c r="J51" i="41"/>
  <c r="J52" i="41" s="1"/>
  <c r="J53" i="41" s="1"/>
  <c r="I51" i="41"/>
  <c r="I52" i="41" s="1"/>
  <c r="I53" i="41" s="1"/>
  <c r="M51" i="41"/>
  <c r="M52" i="41" s="1"/>
  <c r="M53" i="41" s="1"/>
  <c r="L51" i="41"/>
  <c r="L52" i="41" s="1"/>
  <c r="L53" i="41" s="1"/>
  <c r="K51" i="41"/>
  <c r="K52" i="41" s="1"/>
  <c r="K53" i="41" s="1"/>
  <c r="C66" i="43"/>
  <c r="C69" i="43" s="1"/>
  <c r="H53" i="43"/>
  <c r="H54" i="43" s="1"/>
  <c r="H55" i="43" s="1"/>
  <c r="I53" i="43"/>
  <c r="I54" i="43" s="1"/>
  <c r="I55" i="43" s="1"/>
  <c r="K53" i="43"/>
  <c r="K54" i="43" s="1"/>
  <c r="K55" i="43" s="1"/>
  <c r="J53" i="43"/>
  <c r="J54" i="43" s="1"/>
  <c r="J55" i="43" s="1"/>
  <c r="L53" i="43"/>
  <c r="L54" i="43" s="1"/>
  <c r="L55" i="43" s="1"/>
  <c r="S53" i="42"/>
  <c r="S37" i="42"/>
  <c r="R37" i="42"/>
  <c r="R53" i="42"/>
  <c r="J35" i="41"/>
  <c r="J36" i="41" s="1"/>
  <c r="J37" i="41" s="1"/>
  <c r="C63" i="41"/>
  <c r="C67" i="41" s="1"/>
  <c r="I35" i="41"/>
  <c r="I36" i="41" s="1"/>
  <c r="I37" i="41" s="1"/>
  <c r="T37" i="41" s="1"/>
  <c r="T39" i="43"/>
  <c r="C64" i="42" l="1"/>
  <c r="L51" i="42"/>
  <c r="L52" i="42" s="1"/>
  <c r="L53" i="42" s="1"/>
  <c r="K51" i="42"/>
  <c r="K52" i="42" s="1"/>
  <c r="K53" i="42" s="1"/>
  <c r="J51" i="42"/>
  <c r="J52" i="42" s="1"/>
  <c r="J53" i="42" s="1"/>
  <c r="H51" i="42"/>
  <c r="H52" i="42" s="1"/>
  <c r="H53" i="42" s="1"/>
  <c r="I51" i="42"/>
  <c r="I52" i="42" s="1"/>
  <c r="I53" i="42" s="1"/>
  <c r="C67" i="42"/>
  <c r="T37" i="42"/>
  <c r="T55" i="43"/>
  <c r="T53" i="42" l="1"/>
  <c r="J6" i="31" l="1"/>
  <c r="M10" i="31" l="1"/>
  <c r="L10" i="31"/>
  <c r="K10" i="31"/>
  <c r="J10" i="31"/>
  <c r="I10" i="31"/>
  <c r="H10" i="31"/>
  <c r="G10" i="31"/>
  <c r="F10" i="31"/>
  <c r="E10" i="31"/>
  <c r="E6" i="31"/>
  <c r="F6" i="31"/>
  <c r="G6" i="31"/>
  <c r="H6" i="31"/>
  <c r="I6" i="31"/>
  <c r="K6" i="31"/>
  <c r="L6" i="31"/>
  <c r="M6" i="31"/>
  <c r="J19" i="31" l="1"/>
  <c r="K19" i="31" s="1"/>
  <c r="L19" i="31" s="1"/>
  <c r="M19" i="31" s="1"/>
  <c r="H19" i="31"/>
  <c r="G19" i="31" s="1"/>
  <c r="F19" i="31" s="1"/>
  <c r="E19" i="31" s="1"/>
  <c r="J18" i="31"/>
  <c r="K18" i="31" s="1"/>
  <c r="L18" i="31" s="1"/>
  <c r="H18" i="31"/>
  <c r="J14" i="31"/>
  <c r="K14" i="31" s="1"/>
  <c r="L14" i="31" s="1"/>
  <c r="M14" i="31" s="1"/>
  <c r="H14" i="31"/>
  <c r="G14" i="31" s="1"/>
  <c r="F14" i="31" s="1"/>
  <c r="E14" i="31" s="1"/>
  <c r="J13" i="31"/>
  <c r="H13" i="31"/>
  <c r="G13" i="31" s="1"/>
  <c r="F13" i="31" s="1"/>
  <c r="H20" i="31" l="1"/>
  <c r="J15" i="31"/>
  <c r="K13" i="31"/>
  <c r="J20" i="31"/>
  <c r="H15" i="31"/>
  <c r="G18" i="31"/>
  <c r="F18" i="31" s="1"/>
  <c r="M18" i="31"/>
  <c r="L20" i="31"/>
  <c r="F15" i="31"/>
  <c r="E13" i="31"/>
  <c r="E18" i="31"/>
  <c r="F20" i="31"/>
  <c r="G15" i="31"/>
  <c r="G30" i="31" s="1"/>
  <c r="K20" i="31"/>
  <c r="G20" i="31" l="1"/>
  <c r="F30" i="31"/>
  <c r="K15" i="31"/>
  <c r="L13" i="31"/>
  <c r="M20" i="31"/>
  <c r="E20" i="31"/>
  <c r="E15" i="31"/>
  <c r="E30" i="31" s="1"/>
  <c r="C31" i="31" s="1"/>
  <c r="I33" i="31" s="1"/>
  <c r="E119" i="39" s="1"/>
  <c r="E125" i="39" s="1"/>
  <c r="L15" i="31" l="1"/>
  <c r="M13" i="31"/>
  <c r="M33" i="31" l="1"/>
  <c r="I119" i="39" s="1"/>
  <c r="I125" i="39" s="1"/>
  <c r="K33" i="31"/>
  <c r="G119" i="39" s="1"/>
  <c r="G125" i="39" s="1"/>
  <c r="L33" i="31"/>
  <c r="H119" i="39" s="1"/>
  <c r="H125" i="39" s="1"/>
  <c r="J33" i="31"/>
  <c r="F119" i="39" s="1"/>
  <c r="F125" i="39" s="1"/>
  <c r="M15" i="31"/>
  <c r="E127" i="39" l="1"/>
</calcChain>
</file>

<file path=xl/sharedStrings.xml><?xml version="1.0" encoding="utf-8"?>
<sst xmlns="http://schemas.openxmlformats.org/spreadsheetml/2006/main" count="1390" uniqueCount="363">
  <si>
    <t xml:space="preserve">Participant Name: </t>
  </si>
  <si>
    <t>Capacity Market Unit Reference:</t>
  </si>
  <si>
    <t>Contact Name:</t>
  </si>
  <si>
    <t>Contact Direct Number:</t>
  </si>
  <si>
    <t>Contact Email Address:</t>
  </si>
  <si>
    <t>Confirm Financial Year End:</t>
  </si>
  <si>
    <t>Currency Zone:</t>
  </si>
  <si>
    <t>Confirm Technology Class:</t>
  </si>
  <si>
    <t>Confirm Initial Capacity:</t>
  </si>
  <si>
    <t>Applications must be made in this format, to ensure the submission is considered.</t>
  </si>
  <si>
    <t xml:space="preserve">This information requirement includes a forecast for Net Going Forward Costs for the appropriate CRM capacity year together with a historical cost summary of SEM generator financial templates and a breakdown of non-fuel operating costs.
</t>
  </si>
  <si>
    <t>Applications should be made to the Regulatory Authorities via the address below:</t>
  </si>
  <si>
    <t>CRMsubmissions@cru.ie</t>
  </si>
  <si>
    <t xml:space="preserve"> </t>
  </si>
  <si>
    <t>Introduction</t>
  </si>
  <si>
    <t>The information required will be used to inform the Regulatory Authorities (CRU and UR) when implementing and operating the I-SEM.  The information will be used to aid understanding of the financial and economic performance of the business and to inform the setting of a Unit Specific Price Cap (USPC) within the I-SEM CRM.  It is also envisaged that additional information requirements may be necessary to ensure informed and appropriate decisions can be made.</t>
  </si>
  <si>
    <t>Forecast Information</t>
  </si>
  <si>
    <t xml:space="preserve">In relation to the capacity year being applied for a best estimate forecast of Net Going Forward Costs shall be provided.  Please include within the notes the assumptions applied and provide further cost breakdown as appropriate.  </t>
  </si>
  <si>
    <t>Transmission, Market Operator and System Operator charges</t>
  </si>
  <si>
    <t>Gas Transportation Charges</t>
  </si>
  <si>
    <t>Fixed Operating and Maintenance costs*</t>
  </si>
  <si>
    <t>Insurance</t>
  </si>
  <si>
    <t>Business Rates</t>
  </si>
  <si>
    <t xml:space="preserve">Cost of fuel working capital  </t>
  </si>
  <si>
    <t>Unavoidable Future Investment**</t>
  </si>
  <si>
    <t>All charges/cost items should be entered as a negative, all revenues items as a positive.</t>
  </si>
  <si>
    <t xml:space="preserve">Individual items greater than 2% of total Non Fuel Operating Costs, as per latest Generator Financial Template, should be detailed separately within the notes. </t>
  </si>
  <si>
    <t>Any cost projections which are greater than historically incurred costs (greater than a number included in a previously submitted Generator Financial Reporting template or Exception Applications) should be justified in detail, explaining why costs are higher than the historical values, particularly if the increase is more than inflation related. Evidence for the projections should be provided where at all feasible.</t>
  </si>
  <si>
    <t>Limited historical information:  In the absence of, or limited, historical information the RAs reserve the right to assign costs based on similar Capacity Market Units as an appropriate benchmark.</t>
  </si>
  <si>
    <t>Data anomalies or inconsistency:  The RAs will look at and apply costs based on other similar Capacity Market Units as an appropriate benchmark in instances when the historical information differs materially from other similar Capacity Market Units.</t>
  </si>
  <si>
    <t>Agreement End Dates: The RAs will assume the end date of any agreement providing a support mechanism will apply and that any extensions will not be triggered (NB: This does not apply to normal ancillary service/DS3 contracts).  Should the end date fall mid Capacity Year the RAs will apply these specific revenues up to but not beyond the agreement end date.</t>
  </si>
  <si>
    <t>Historic Information</t>
  </si>
  <si>
    <t>Historic information will provide an understanding of the past financial performance of the business.  Historic information will also assist in benchmarking costs as well as being used to identify Net Going Forward Cost drivers.</t>
  </si>
  <si>
    <t>Generator Financial Templates</t>
  </si>
  <si>
    <t>A summary of Generation Financial Templates submitted should be provided and be consistent with submission previously made to the RAs.   In the event the summary is inconsistent with the templates previously submitted a detailed explanation, including values, should be provided.</t>
  </si>
  <si>
    <t>Data Entry</t>
  </si>
  <si>
    <t>In accordance with normal accounting convention profits, revenues, assets and cash inflows are to entered as positive numbers with losses, expenses, liabilities and cash outflows recorded as negative numbers.</t>
  </si>
  <si>
    <t>All data fields must be completed.  Additional notes can be provided in separate tabs to this worksheet.</t>
  </si>
  <si>
    <t xml:space="preserve">Please include additional line items where you feel it may assist in understanding or accuracy.  </t>
  </si>
  <si>
    <t>All figures are to be rounded to the nearest thousand i.e. €/£245,000 becomes €/£245.</t>
  </si>
  <si>
    <t>All calculation formulas to be provided</t>
  </si>
  <si>
    <t>All external sources of information provided</t>
  </si>
  <si>
    <t>Exceptional Items</t>
  </si>
  <si>
    <t>Please detail each item you consider to be exceptional or atypical due to its size or effect.</t>
  </si>
  <si>
    <t>Other Documents to be Provided Separately</t>
  </si>
  <si>
    <t>Unavoidable Future Investment:  See notes 19 and 20 for details required.</t>
  </si>
  <si>
    <t>Potential Requests for Further Information</t>
  </si>
  <si>
    <t xml:space="preserve">Following receipt of this application, the RAs may seek such further information or clarification as they deem appropriate to assess the validity of the application.   </t>
  </si>
  <si>
    <t>The RAs will notify the applicant of the RAs' decision separate from the TSOs provisional qualification results stage.</t>
  </si>
  <si>
    <t>In circumstances where a Participant has submitted both an Existing Capacity Exception (USPC) application and a New Capacity exception application the RAs will want to satisfy themselves that there is no overlap in costs submitted within the applications.  This may require the inclusion of an explicit reference in a Director's Certificate to that effect.</t>
  </si>
  <si>
    <t>Capacity Remuneration Mechanism</t>
  </si>
  <si>
    <t>Generator Financial Template Summary</t>
  </si>
  <si>
    <t>Forecast Revenue, Costs &amp; MWh</t>
  </si>
  <si>
    <t>Historical Revenue, Costs &amp; MWh</t>
  </si>
  <si>
    <t>Completeness Testing</t>
  </si>
  <si>
    <t>Financial Year 
(please specify year end month)</t>
  </si>
  <si>
    <t>Specify month</t>
  </si>
  <si>
    <t>Supporting forecast data missing</t>
  </si>
  <si>
    <t>Supporting historic data missing</t>
  </si>
  <si>
    <t>Count Years of Data</t>
  </si>
  <si>
    <t>Forecast</t>
  </si>
  <si>
    <t>History</t>
  </si>
  <si>
    <t>Volume of Electricity Sold - MWh</t>
  </si>
  <si>
    <t xml:space="preserve">Revenue </t>
  </si>
  <si>
    <t>'000</t>
  </si>
  <si>
    <t xml:space="preserve">Revenue from SEM Pool/I-SEM energy market, made up of (see Information Note A): </t>
  </si>
  <si>
    <t>Net Energy Payments*</t>
  </si>
  <si>
    <t>Net Constraints Payments</t>
  </si>
  <si>
    <t>Revenue from Contract/Difference Payments (CfDs) (see Information Note B)</t>
  </si>
  <si>
    <t>Net revenue from Reliability Option difference payments (see Information Note C)</t>
  </si>
  <si>
    <t>Revenue from Capacity Payments</t>
  </si>
  <si>
    <t>Other Revenue, made up of:</t>
  </si>
  <si>
    <t>Revenue from Ancillary Services</t>
  </si>
  <si>
    <t>Revenue from Support Mechanisms</t>
  </si>
  <si>
    <t>Other Revenue Sources</t>
  </si>
  <si>
    <t>Total Revenue </t>
  </si>
  <si>
    <t xml:space="preserve">Operating Costs </t>
  </si>
  <si>
    <t xml:space="preserve"> '000</t>
  </si>
  <si>
    <t>Fuel Related Operating Costs</t>
  </si>
  <si>
    <t>Non-fuel Operating Costs</t>
  </si>
  <si>
    <t>Total Operating Costs</t>
  </si>
  <si>
    <t xml:space="preserve">EBITDI  </t>
  </si>
  <si>
    <t>Depreciation</t>
  </si>
  <si>
    <t>Impairment</t>
  </si>
  <si>
    <t xml:space="preserve">EBIT </t>
  </si>
  <si>
    <t>Interest</t>
  </si>
  <si>
    <t>Tax</t>
  </si>
  <si>
    <t>Net Profit</t>
  </si>
  <si>
    <t>*This value should not be net of expected difference payments</t>
  </si>
  <si>
    <t>Breakdown of Non Fuel Operating Costs (NFOCs)
(based upon Generator Financial Templates)</t>
  </si>
  <si>
    <t>Forecast NFOC Costs</t>
  </si>
  <si>
    <t xml:space="preserve">        Historic Non Fuel Operating Costs</t>
  </si>
  <si>
    <t xml:space="preserve">Financial Year </t>
  </si>
  <si>
    <t>Description</t>
  </si>
  <si>
    <t>Notes</t>
  </si>
  <si>
    <t>Transmission Charges</t>
  </si>
  <si>
    <t>Market Operator Charges</t>
  </si>
  <si>
    <t>System Operator Charges</t>
  </si>
  <si>
    <t>Operating and Maintenance Costs*</t>
  </si>
  <si>
    <t>Insurance (please specify)</t>
  </si>
  <si>
    <t xml:space="preserve">Cost of Fuel Working Capital </t>
  </si>
  <si>
    <t>Other</t>
  </si>
  <si>
    <t>Total Non Fuel Operating Costs</t>
  </si>
  <si>
    <t>Cross check</t>
  </si>
  <si>
    <t>Total Non Fuel Operating Costs agrees with template value</t>
  </si>
  <si>
    <t>Yes</t>
  </si>
  <si>
    <t xml:space="preserve">Does historic cost information agree with generator financial templates previously received by RAs. </t>
  </si>
  <si>
    <t>Yes/No</t>
  </si>
  <si>
    <t>If not, has a detailed variance report, including quantitative analysis, been provided? Note that any discrepancy in treatment of overheads between this submission and previous generator financial templates should be clearly explained and justified</t>
  </si>
  <si>
    <t xml:space="preserve">Capacity </t>
  </si>
  <si>
    <t xml:space="preserve">Revenue from I-SEM energy market, made up of (see Information Note A): </t>
  </si>
  <si>
    <t>Projected Costs</t>
  </si>
  <si>
    <t>Non-Fuel Operating Costs (NFOCs)</t>
  </si>
  <si>
    <t>As above</t>
  </si>
  <si>
    <t>Operating and Maintenance Costs</t>
  </si>
  <si>
    <t>Fuel Working Capital (ongoing)</t>
  </si>
  <si>
    <t>Adjustments re Variable Operating and Maintenance Cost elements of NFOCs</t>
  </si>
  <si>
    <t>Please describe</t>
  </si>
  <si>
    <t>Unit Specific Projected Infra-marginal rent before Reliability Option difference payments made (corresponding note must specify assumptions including fuel price, carbon price and resulting electricity price assumptions)</t>
  </si>
  <si>
    <t>Unit Specific Ancillary Services Revenue</t>
  </si>
  <si>
    <t>Other revenue</t>
  </si>
  <si>
    <t>Reliability Option difference payments</t>
  </si>
  <si>
    <t>Please see note 19 in "Notes 13-21" tab for details required in submissions</t>
  </si>
  <si>
    <t>De-Rated Capacity as per Qualification (kW)</t>
  </si>
  <si>
    <t>Unavoidable Future Investment</t>
  </si>
  <si>
    <t>Answer</t>
  </si>
  <si>
    <t>1)  Details relating to the current unit (before investment)
- Current CRM Qualified MW capacity: Gross De-rated Capacity (Existing); and Initial Capacity (Existing). Initial Capacity as referred to in the CMC is sometimes colloquially known as nameplate capacity
- Current running hour capability
- Year "commissioned" and unit age
- Economic life remaining
- Residual unit value (please specify date value relates to)</t>
  </si>
  <si>
    <t xml:space="preserve">
a) Total Unit Specific Investment value, including but not limited to the following:	
- Specify what is included in the investment including separate itemisation of costs over €/£1m
- When expenditure will be incurred including annual profile
- When investment is expected to be "commissioned" i.e. when benefits will commence
- Evidence of supplier quotes/tenders	</t>
  </si>
  <si>
    <t>c) Outline full decision making process, steps taken to date and timeframe for remaining steps
- Provide supporting evidence of decisions made e.g. Board minutes.
- Commitments made at time of USPC application
- Detail remaining actions to be taken and associated timeframes</t>
  </si>
  <si>
    <t>3) Amounts conditionally approved in previous USPC processes, where recovery was over multiple years</t>
  </si>
  <si>
    <t>a) a statement of when the investment was completed (or will be complete, if not already completed); and</t>
  </si>
  <si>
    <t xml:space="preserve">b) the amount spent and an explanation of any underspend relative to the amounts reflected in the previous auction USPC determination; and </t>
  </si>
  <si>
    <t>c) if the investment will not be completed prior to the start of the relevant Capacity Year, an explanation of how the investment is unavoidable in delivering capacity in that year; and</t>
  </si>
  <si>
    <t xml:space="preserve">d) any other material variances between the current expectation of those investment projects, and the information provided to the RAs as part of the previous auction USPC process. </t>
  </si>
  <si>
    <t>Note 21: De-Rated Capacity as per Qualification : Applicants should include the de-rated capacity for which they have applied. The SEM Committee will use the final de-rated capacity approved by the TSOs' in the Final Qualification Decision to calculate this Unit Specific Price Cap.</t>
  </si>
  <si>
    <t>CY2020/21</t>
  </si>
  <si>
    <t>CY2021/22</t>
  </si>
  <si>
    <t>CY2022/23</t>
  </si>
  <si>
    <t>CY2023/24</t>
  </si>
  <si>
    <t>CY2024/25</t>
  </si>
  <si>
    <t>CY2025/26</t>
  </si>
  <si>
    <t>CY2026/27</t>
  </si>
  <si>
    <t>CY2027/28</t>
  </si>
  <si>
    <t>CY2028/29</t>
  </si>
  <si>
    <t>CY2029/30</t>
  </si>
  <si>
    <t>CY2030/31</t>
  </si>
  <si>
    <t>CY2031/32</t>
  </si>
  <si>
    <t>CY2032/33</t>
  </si>
  <si>
    <t>Economic life (whole number of years)</t>
  </si>
  <si>
    <t>Value to be entered by applicant</t>
  </si>
  <si>
    <t>values to be entered by applicant</t>
  </si>
  <si>
    <t>Total</t>
  </si>
  <si>
    <t>to be calculated by spreadsheet when hit calculate button</t>
  </si>
  <si>
    <t>Required payment (nominal)</t>
  </si>
  <si>
    <t>Additional Application Information</t>
  </si>
  <si>
    <t>Answer the following questions. Your dillegence in answering these questions will determine your application decision. Insufficient or lack of detail will influence the outcome of this application. Please provide attachments/screenshots as appropriate</t>
  </si>
  <si>
    <t>Note Reference</t>
  </si>
  <si>
    <t>Note</t>
  </si>
  <si>
    <t>A</t>
  </si>
  <si>
    <t>B</t>
  </si>
  <si>
    <t>C</t>
  </si>
  <si>
    <t xml:space="preserve"> Other Adjustments to Non Fuel Operating Costs</t>
  </si>
  <si>
    <t>Participant Comment and Supporting Evidence</t>
  </si>
  <si>
    <t>Historic Cost Supporting Information</t>
  </si>
  <si>
    <t>Supporting Calculations</t>
  </si>
  <si>
    <t>https://www.semcommittee.com/publications/sem-23-016-best-new-entrant-decision-paper.</t>
  </si>
  <si>
    <t xml:space="preserve">Based upon the SEM calculation for a Best New Entrant, found at </t>
  </si>
  <si>
    <t>[To be Completed]</t>
  </si>
  <si>
    <t>Revenue from Contract/Difference Payments (CfDs) 
- This field corresponds to the existing line item in Generator Financial Reporting and includes net revenue from directed Contracts and Non-directed contracts, amongst other instruments. Net revenue may be positive or negative.</t>
  </si>
  <si>
    <t xml:space="preserve">Reliability Option difference payments only. 
-To include forecast Reliability Option difference payments only. Any Reliability Option difference payments should be entered as a negative.  </t>
  </si>
  <si>
    <t>Operating and Maintenance Costs 
- Charges / costs should be entered as a negative. - Detailed cost assessment of historicals should be provided to support O&amp;M costs. Quotes are to be provided in support of cost submissions</t>
  </si>
  <si>
    <t xml:space="preserve">Insurance 
- Charges /costs should be entered as a negative. Please provide breakdown by type of insurance and corresponding premium. </t>
  </si>
  <si>
    <t xml:space="preserve">Business Rates 
- Charges / costs should be entered as a negative. Where relevant the basis of allocation of rates to units at a station should be explained, particularly if the basis differs from historical allocations (e.g. if one or more units at a station are closing / have closed). </t>
  </si>
  <si>
    <t>Cost of Fuel Working Capital 
- Charges / costs should be entered as a negative.</t>
  </si>
  <si>
    <t>Other 
- Please show explicitly what indexation assumptions you have made, where relevant.</t>
  </si>
  <si>
    <t xml:space="preserve">Unit Specific Projected Infra-Marginal Rent 
- Infra-marginal rent should be shown as a positive number. Separately specify fuel price, carbon price and electricity price assumptions (e.g. hours of Full or Partial Administrative Scarcity Pricing (ASP) and price assumptions for Partial ASP).  </t>
  </si>
  <si>
    <t>WACC (pre-tax real) ROI</t>
  </si>
  <si>
    <t>Inflation ROI</t>
  </si>
  <si>
    <t>WACC (pre-tax real) NI</t>
  </si>
  <si>
    <t>Inflation NI</t>
  </si>
  <si>
    <t>ROI WACC Discount Factors</t>
  </si>
  <si>
    <t>ROI Inflation Discount Factors</t>
  </si>
  <si>
    <t>ROI Combined Discount Factors</t>
  </si>
  <si>
    <t>NI WACC Discount Factors</t>
  </si>
  <si>
    <t>NI Inflation Discount Factors</t>
  </si>
  <si>
    <t>NI Combined Discount Factors</t>
  </si>
  <si>
    <t>ROI or NI Participant</t>
  </si>
  <si>
    <t>ROI</t>
  </si>
  <si>
    <t>Please Update to ensure correct factors are applied to UFI</t>
  </si>
  <si>
    <t>Application Submission Window:   02/05/2024 - 04/06/2024</t>
  </si>
  <si>
    <r>
      <t xml:space="preserve">**Unavoidable Future Investment means future investment costs which must be incurred if the capacity is to be delivered during the Capacity Delivery Year.  In addition to the amount claimed for CY2026/27, Participants will need to provide details of any related to CY2023/24, CY2024/25, CY2025/26, </t>
    </r>
    <r>
      <rPr>
        <sz val="12"/>
        <color rgb="FFFF0000"/>
        <rFont val="Calibri"/>
        <family val="2"/>
        <scheme val="minor"/>
      </rPr>
      <t>CY 2027/28 and CY2028/29</t>
    </r>
  </si>
  <si>
    <t>Where the RAs have determined a USPC bid for a previous auction is appropriate and that bid includes a proportion of Unavoidable Future Investment, evidence of the investment in line with the value and rationale in the application will be required before further apportionment can be applied to future Capacity Years, i.e. CY2028/29 onwards. The same principle will apply in subsequent years.</t>
  </si>
  <si>
    <t>T-4 Auction for Capacity Year 2028/29</t>
  </si>
  <si>
    <t>CY 2028/29</t>
  </si>
  <si>
    <t>1 Oct 2028 to 30 Sept 2029</t>
  </si>
  <si>
    <t>Indexation to 2028</t>
  </si>
  <si>
    <t>Applied for CY2028/29</t>
  </si>
  <si>
    <t>Investment Spend Detail</t>
  </si>
  <si>
    <t>Expected Incremental Investment Profile in Local Currency (in money of the day, i.e. nominal terms)</t>
  </si>
  <si>
    <t>Year ending</t>
  </si>
  <si>
    <t>£/€ (to nearest £/€)</t>
  </si>
  <si>
    <t>Before 30/09/2024</t>
  </si>
  <si>
    <t>For any amounts spent before the auction, explain why this is unavoidably incurred in delivering the incremental capacity. For any amounts spent after the end of the delivery year, please explain how these amounts are unavoidably incurred in delivering the committed capacity.</t>
  </si>
  <si>
    <t>After 30/09/2028</t>
  </si>
  <si>
    <t>Breakdown of Total Investment</t>
  </si>
  <si>
    <t>£/€ Local Currency (to nearest £/€)</t>
  </si>
  <si>
    <t>EPC costs</t>
  </si>
  <si>
    <t>Applicants should, where possible, conform to the categories which are currently used for the BNE unit calculation. Each separate item greater than €/£1m should be separately itemised.</t>
  </si>
  <si>
    <t>Site Procurement</t>
  </si>
  <si>
    <t>Electrical Connection Costs</t>
  </si>
  <si>
    <t>Gas Connection Costs</t>
  </si>
  <si>
    <t>Water Connection Costs</t>
  </si>
  <si>
    <t>Owner's Contingency</t>
  </si>
  <si>
    <t>Financing Costs</t>
  </si>
  <si>
    <t>Interest during Construction</t>
  </si>
  <si>
    <t>Construction Insurance</t>
  </si>
  <si>
    <t>Initial Fuel Working Capital</t>
  </si>
  <si>
    <t>Other non EPC Costs</t>
  </si>
  <si>
    <t>Accession and Participation fees</t>
  </si>
  <si>
    <t>Implementation Plan Detail</t>
  </si>
  <si>
    <t>Response</t>
  </si>
  <si>
    <t>A schedule identifying the earliest and latest dates for achieving the following Milestones (except to the extent not required under the Capacity Market Code)</t>
  </si>
  <si>
    <t>(i) Substantial Financial Completion</t>
  </si>
  <si>
    <t>(ii) Commencement of Construction Works</t>
  </si>
  <si>
    <t>(iii) Mechanical Completion</t>
  </si>
  <si>
    <t>(iv) Completion of Network Connection</t>
  </si>
  <si>
    <t>(v) First Energy to Network</t>
  </si>
  <si>
    <t xml:space="preserve">(vi) Start of Performance/ Acceptance Testing </t>
  </si>
  <si>
    <t>(viii) Substantial Completion</t>
  </si>
  <si>
    <r>
      <t xml:space="preserve">CRM - Intermediate Length Contract Exception Application
T-4 Capacity Auction for Capacity Year 1 beginning </t>
    </r>
    <r>
      <rPr>
        <b/>
        <sz val="14"/>
        <color rgb="FFFF0000"/>
        <rFont val="Arial"/>
        <family val="2"/>
      </rPr>
      <t>1 October 2028</t>
    </r>
  </si>
  <si>
    <t>We assume Net Going Forward Costs will broadly fall into the following categories:</t>
  </si>
  <si>
    <r>
      <t xml:space="preserve">CRM - Implementation Plan for ILC Application
T-4 Capacity Auction for Capacity Year 1 beginning </t>
    </r>
    <r>
      <rPr>
        <b/>
        <sz val="14"/>
        <color rgb="FFFF0000"/>
        <rFont val="Arial"/>
        <family val="2"/>
      </rPr>
      <t>1 October 2028</t>
    </r>
  </si>
  <si>
    <t>Length of Reliability Option being sought
Number must be an integer number of years between 1 and 5 inclusive*</t>
  </si>
  <si>
    <t>Refurb Investment (relevant to CY2028/29)</t>
  </si>
  <si>
    <t>Carried forward UFI from previous years</t>
  </si>
  <si>
    <t>WACC (pre-tax nominal) ROI</t>
  </si>
  <si>
    <t>WACC (pre-tax nominal) NI</t>
  </si>
  <si>
    <t>Refurbishment project 1</t>
  </si>
  <si>
    <t>Net Going Forward Costs, year by year</t>
  </si>
  <si>
    <t>Average NGFC over 5 years</t>
  </si>
  <si>
    <t>total</t>
  </si>
  <si>
    <t>Investment spend (nominal, € or £ 000's)</t>
  </si>
  <si>
    <t>2 Oct 2029 to 30 Sept 2030</t>
  </si>
  <si>
    <t>3 Oct 2030 to 30 Sept 2031</t>
  </si>
  <si>
    <t>4 Oct 2031 to 30 Sept 2032</t>
  </si>
  <si>
    <t>5 Oct 2032 to 30 Sept 2033</t>
  </si>
  <si>
    <t xml:space="preserve">CRMsubmissions@uregni.gov.uk </t>
  </si>
  <si>
    <t>Market Operator Charges 
- Charges / costs should be entered as a negative. Projected charges should, as far as possible be based upon published Market Operator charges, with an allowance for inflation if charges have not yet been published for some or all of CY2028/29 - Supporting calculations to be provided</t>
  </si>
  <si>
    <t>New application for Refurbishment Investment in respect of CY2028/29 Capacity Delivery</t>
  </si>
  <si>
    <t>New application for Unavoidable Future Investment in respect of CY2027/28 Capacity Delivery</t>
  </si>
  <si>
    <r>
      <t xml:space="preserve">Note: We note that carried forward </t>
    </r>
    <r>
      <rPr>
        <b/>
        <sz val="11"/>
        <rFont val="Calibri"/>
        <family val="2"/>
        <scheme val="minor"/>
      </rPr>
      <t>CY2027/28</t>
    </r>
    <r>
      <rPr>
        <b/>
        <sz val="11"/>
        <color rgb="FFFF0000"/>
        <rFont val="Calibri"/>
        <family val="2"/>
        <scheme val="minor"/>
      </rPr>
      <t xml:space="preserve"> </t>
    </r>
    <r>
      <rPr>
        <b/>
        <sz val="11"/>
        <color theme="1"/>
        <rFont val="Calibri"/>
        <family val="2"/>
        <scheme val="minor"/>
      </rPr>
      <t xml:space="preserve">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CY2026/27 UFIs to be carried forward into their </t>
    </r>
    <r>
      <rPr>
        <b/>
        <sz val="11"/>
        <color rgb="FFFF0000"/>
        <rFont val="Calibri"/>
        <family val="2"/>
        <scheme val="minor"/>
      </rPr>
      <t>CY2028/29</t>
    </r>
    <r>
      <rPr>
        <b/>
        <sz val="11"/>
        <color theme="1"/>
        <rFont val="Calibri"/>
        <family val="2"/>
        <scheme val="minor"/>
      </rPr>
      <t xml:space="preserve"> NGFC calculation.</t>
    </r>
  </si>
  <si>
    <t>CY2033/34</t>
  </si>
  <si>
    <t>CY2034/35</t>
  </si>
  <si>
    <t>CY2035/36</t>
  </si>
  <si>
    <t>CY2036/37</t>
  </si>
  <si>
    <t>Does the Candidate Unit have a UFI to carry forward from CY2024/25?</t>
  </si>
  <si>
    <t>YES</t>
  </si>
  <si>
    <t>If YES, enter the UFI allowance for CY2027/28 previously conditionally approved</t>
  </si>
  <si>
    <t>Value in CY2027/28 money as set out in earlier determination</t>
  </si>
  <si>
    <t>Does the Candidate Unit have a UFI from CY2027/28 not previous claimed as NGFC for previous auctions was below USPC?</t>
  </si>
  <si>
    <t>NO</t>
  </si>
  <si>
    <t>If TRUE complete the UFI inputs below:</t>
  </si>
  <si>
    <t>Project 1</t>
  </si>
  <si>
    <t>ROI / NI Participant</t>
  </si>
  <si>
    <t>NI</t>
  </si>
  <si>
    <t>Residual value of investment</t>
  </si>
  <si>
    <t>Value to be entered by applicant in nominal terms</t>
  </si>
  <si>
    <t>Investment spend (nominal)</t>
  </si>
  <si>
    <t>Residual value (nominal)</t>
  </si>
  <si>
    <t>Total cashflow (nominal)</t>
  </si>
  <si>
    <t>Check</t>
  </si>
  <si>
    <t>Discounted cashflow (CY2025/26 money)</t>
  </si>
  <si>
    <t>Inv. Yr. 0</t>
  </si>
  <si>
    <t>Inv. Yr. 1</t>
  </si>
  <si>
    <t>Inv. Yr. 2</t>
  </si>
  <si>
    <t>Inv. Yr. 3</t>
  </si>
  <si>
    <t>Inv. Yr. 4</t>
  </si>
  <si>
    <t>Inv. Yr. 5</t>
  </si>
  <si>
    <t>Res. Val</t>
  </si>
  <si>
    <t>Required amount per year</t>
  </si>
  <si>
    <t>Project 2</t>
  </si>
  <si>
    <t>add more projects as necessary</t>
  </si>
  <si>
    <t>Totals</t>
  </si>
  <si>
    <t>€k/£k</t>
  </si>
  <si>
    <t>Summary</t>
  </si>
  <si>
    <t>add more projects if necessary</t>
  </si>
  <si>
    <t>Total (CY2026/27 money)</t>
  </si>
  <si>
    <t>Total (CY2028/29 money)</t>
  </si>
  <si>
    <t>New application for Unavoidable Future Investment in respect of CY2026/27 Capacity Delivery</t>
  </si>
  <si>
    <r>
      <t xml:space="preserve">Note: We note that carried forward </t>
    </r>
    <r>
      <rPr>
        <b/>
        <sz val="11"/>
        <rFont val="Calibri"/>
        <family val="2"/>
        <scheme val="minor"/>
      </rPr>
      <t>CY2026/27</t>
    </r>
    <r>
      <rPr>
        <b/>
        <sz val="11"/>
        <color rgb="FFFF0000"/>
        <rFont val="Calibri"/>
        <family val="2"/>
        <scheme val="minor"/>
      </rPr>
      <t xml:space="preserve"> </t>
    </r>
    <r>
      <rPr>
        <b/>
        <sz val="11"/>
        <color theme="1"/>
        <rFont val="Calibri"/>
        <family val="2"/>
        <scheme val="minor"/>
      </rPr>
      <t xml:space="preserve">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CY2026/27 UFIs to be carried forward into their </t>
    </r>
    <r>
      <rPr>
        <b/>
        <sz val="11"/>
        <color rgb="FFFF0000"/>
        <rFont val="Calibri"/>
        <family val="2"/>
        <scheme val="minor"/>
      </rPr>
      <t>CY2028/29</t>
    </r>
    <r>
      <rPr>
        <b/>
        <sz val="11"/>
        <color theme="1"/>
        <rFont val="Calibri"/>
        <family val="2"/>
        <scheme val="minor"/>
      </rPr>
      <t xml:space="preserve"> NGFC calculation.</t>
    </r>
  </si>
  <si>
    <t>If YES, enter the UFI allowance for CY2026/27 previously conditionally approved</t>
  </si>
  <si>
    <t>Value in CY2026/27 money as set out in earlier determination</t>
  </si>
  <si>
    <t>Does the Candidate Unit have a UFI from CY2026/27 not previous claimed as NGFC for previous auctions was below USPC?</t>
  </si>
  <si>
    <t>New application for Unavoidable Future Investment in respect of CY2025/26 Capacity Delivery</t>
  </si>
  <si>
    <r>
      <t xml:space="preserve">Note: We note that carried forward </t>
    </r>
    <r>
      <rPr>
        <b/>
        <sz val="11"/>
        <rFont val="Calibri"/>
        <family val="2"/>
        <scheme val="minor"/>
      </rPr>
      <t>CY2025/26</t>
    </r>
    <r>
      <rPr>
        <b/>
        <sz val="11"/>
        <color rgb="FFFF0000"/>
        <rFont val="Calibri"/>
        <family val="2"/>
        <scheme val="minor"/>
      </rPr>
      <t xml:space="preserve"> </t>
    </r>
    <r>
      <rPr>
        <b/>
        <sz val="11"/>
        <color theme="1"/>
        <rFont val="Calibri"/>
        <family val="2"/>
        <scheme val="minor"/>
      </rPr>
      <t xml:space="preserve">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CY2025/26 UFIs to be carried forward into their </t>
    </r>
    <r>
      <rPr>
        <b/>
        <sz val="11"/>
        <color rgb="FFFF0000"/>
        <rFont val="Calibri"/>
        <family val="2"/>
        <scheme val="minor"/>
      </rPr>
      <t>CY2028/29</t>
    </r>
    <r>
      <rPr>
        <b/>
        <sz val="11"/>
        <color theme="1"/>
        <rFont val="Calibri"/>
        <family val="2"/>
        <scheme val="minor"/>
      </rPr>
      <t xml:space="preserve"> NGFC calculation.</t>
    </r>
  </si>
  <si>
    <t>Validation Lookups</t>
  </si>
  <si>
    <t>ERROR</t>
  </si>
  <si>
    <t>If YES, enter the UFI allowance for CY2025/26 previously conditionally approved</t>
  </si>
  <si>
    <t>Value in CY2025/26 money as set out in earlier determination</t>
  </si>
  <si>
    <t>Does the Candidate Unit have a UFI from CY2025/26 not previous claimed as NGFC for previous auctions was below USPC?</t>
  </si>
  <si>
    <t>Discounted cashflow (CY2024/25 money)</t>
  </si>
  <si>
    <t>Total (CY2025/26 money)</t>
  </si>
  <si>
    <t>New application for Unavoidable Future Investment in respect of CY2024/25 Capacity Delivery</t>
  </si>
  <si>
    <r>
      <t xml:space="preserve">Note: We note that carried forward CY2024/25 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CY2024/25 UFIs to be carried forward into their </t>
    </r>
    <r>
      <rPr>
        <b/>
        <sz val="11"/>
        <color rgb="FFFF0000"/>
        <rFont val="Calibri"/>
        <family val="2"/>
        <scheme val="minor"/>
      </rPr>
      <t xml:space="preserve">CY2028/29 </t>
    </r>
    <r>
      <rPr>
        <b/>
        <sz val="11"/>
        <color theme="1"/>
        <rFont val="Calibri"/>
        <family val="2"/>
        <scheme val="minor"/>
      </rPr>
      <t>NGFC calculation.</t>
    </r>
  </si>
  <si>
    <t>CY2019/20</t>
  </si>
  <si>
    <t>If YES, enter the UFI allowance for CY2024/25 previously conditionally approved</t>
  </si>
  <si>
    <t>Value in CY2024/25 money as set out in earlier determination</t>
  </si>
  <si>
    <t>Does the Candidate Unit have a UFI from CY2024/25 not previous claimed as NGFC for previous auctions was below USPC?</t>
  </si>
  <si>
    <t>Total (CY2024/25 money)</t>
  </si>
  <si>
    <t>New application for Unavoidable Future Investment in respect of CY2023/24 Capacity Delivery</t>
  </si>
  <si>
    <r>
      <t xml:space="preserve">Note: We note that carried forward CY2023/24 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CY2023/24 UFIs to be carried forward into their </t>
    </r>
    <r>
      <rPr>
        <b/>
        <sz val="11"/>
        <color rgb="FFFF0000"/>
        <rFont val="Calibri"/>
        <family val="2"/>
        <scheme val="minor"/>
      </rPr>
      <t>CY2028/29</t>
    </r>
    <r>
      <rPr>
        <b/>
        <sz val="11"/>
        <color theme="1"/>
        <rFont val="Calibri"/>
        <family val="2"/>
        <scheme val="minor"/>
      </rPr>
      <t xml:space="preserve"> NGFC calculation.</t>
    </r>
  </si>
  <si>
    <t>Does the Candidate Unit have a UFI to carry forward from CY2023/24?</t>
  </si>
  <si>
    <t>If YES, enter the UFI allowance for CY2023/24 previously conditionally approved</t>
  </si>
  <si>
    <t>Value in CY2023/24 money as set out in earlier determination</t>
  </si>
  <si>
    <t>Does the Candidate Unit have a UFI from CY2023/24 not previous claimed as NGFC for previous auctions was below USPC?</t>
  </si>
  <si>
    <t>Discounted cashflow (CY2023/24 money)</t>
  </si>
  <si>
    <t>Total (CY2023/24 money)</t>
  </si>
  <si>
    <t>2) Details of Proposed Unavoidable Future Investment, to include but not limited to:</t>
  </si>
  <si>
    <t>b) Reasons for Investment, including but not limited to the following:		
- Explain clearly why this investment is considered "unavoidable" ie must be incurre  for capacity to be delivered.
- Expected Initial Capacity (Existing) in MW and Gross De-rated Capacity (Existing) in MW which the investment relates to (i.e. before investment). Initial Capcity as referred to in the CMC is sometimes colloquially known as nameplate capacity.
- Expected Initial Capacity (Total) i.e. after investment
- Expected Gross De-rated Capacity (Total) in MW, i.e. of unit after investment
- Expected running hours capability
- Expected economic life of the investment
- Expected residual unit value at end of economic life of investment
- Expected impact on Fixed Operating and Maintenance Costs, over the economic life, including value or percentage terms</t>
  </si>
  <si>
    <t>Intermediate Length Contract Application</t>
  </si>
  <si>
    <t>Data supporting ILC Application</t>
  </si>
  <si>
    <t>Intermediate Length Contract (ILC) Submission</t>
  </si>
  <si>
    <t>(Applying Forecast NGFCs above to a 12 month Capacity Year for ILC purposes)</t>
  </si>
  <si>
    <t>Reliability Option difference payments 
- Consistent with projections in line 82 on tab "ILC Submission &amp; Historic Cost".</t>
  </si>
  <si>
    <t>*Only fixed operating and maintenance costs should be reflected in the Intermediate Length Contract (ILC) application, therefore an adjustment is necessary to exclude Variable Operation and Maintenance Costs.  A consistent approach should be taken with the energy market bids under the Balancing Market Principles Code of Practice (BMPCOP).</t>
  </si>
  <si>
    <t>A brief description of the nature of refurbishment works to be undertaken and why an Outage is Necessary</t>
  </si>
  <si>
    <t>Does the refurbishment require an outage to do the investment?</t>
  </si>
  <si>
    <t>Start date of Proposed Outage</t>
  </si>
  <si>
    <t>End date of Proposed Outage</t>
  </si>
  <si>
    <t>I-SEM Capacity Remuneration Mechanism (CRM)
Intermediate Length Contract Exception Application</t>
  </si>
  <si>
    <t>Initial Capacity before investment:</t>
  </si>
  <si>
    <t>Derated Capacity before investment:</t>
  </si>
  <si>
    <t>Initial Capacity after investment:</t>
  </si>
  <si>
    <t>Derated Capacity after investment:</t>
  </si>
  <si>
    <t>If you expect the capacity associated with your investment to be supported by any support mechanism in Ireland or Northern Ireland (e.g. renewables support mechanisms, PSO) please provide details of this support.</t>
  </si>
  <si>
    <t>Expected economic life of capacity with an ILC.
[If different elements of the investment have different economic lives please specify]</t>
  </si>
  <si>
    <t>*Where multiple investments are being made for a single unit, multi-year Reliability Options may be sought for only those which exceed the Intermediate Capacity Investment Rate Threshold (ICIRT).  Participants should bear in mind that each CMU can only offer 5 PQ pairs into a Capacity Auction and all the capacity covered by a single PQ pair must have the same RO duration.</t>
  </si>
  <si>
    <t>A brief description of the nature of works to be undertaken, the expected Total Project Spend, and who it is proposed will be undertaking those works.
If needed, this can be provided as a separate appendix (for example using a Word document).</t>
  </si>
  <si>
    <t>Please Provide the Earliest Date for the relevant milestone, or the reason why the milestone is not relevant for capacity with an ILC:</t>
  </si>
  <si>
    <t>See Information Note D if ILC application relates to part of a capacity unit</t>
  </si>
  <si>
    <t>Energy market payment will include Pool payments for SEM market years; expected DAM, IDM and BM revenues for I-SEM market. For I-SEM market to include expected Administrative Scarcity Pricing revenue.  Energy market payments should be entered before Reliability Option difference payment (with any offsetting Reliability Option difference payments to be included in line 25 of "ILC Submission &amp; Historic Cost" tab). Revenue items should be entered as a positive number.</t>
  </si>
  <si>
    <t>ILC Submission (Price €(or £)/kW/year)</t>
  </si>
  <si>
    <r>
      <t xml:space="preserve">Forecast data should be provided in estimated </t>
    </r>
    <r>
      <rPr>
        <sz val="12"/>
        <color rgb="FFFF0000"/>
        <rFont val="Calibri"/>
        <family val="2"/>
        <scheme val="minor"/>
      </rPr>
      <t>2027/28 prices for the year 2028/29</t>
    </r>
    <r>
      <rPr>
        <sz val="12"/>
        <rFont val="Calibri"/>
        <family val="2"/>
        <scheme val="minor"/>
      </rPr>
      <t>.
Latest Forecast is a combination of actual data available and forecast data for the current year, i.e. 2024.
All historical data should be entered in nominal terms.</t>
    </r>
  </si>
  <si>
    <t>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 (iii) the Capacity Market Unit will meet required emissions thresholds once the investment is complete  
A statement that the Implementation Plan is, to the best of its knowledge and belief, accurate and based on reasonable assumptions; accurately summarises the planned works; and is not misleading or deceptive.
If relevant, pursuant to Appendix D.5(g) of the CMC, provide a copy of either the Connection Agreement(s) or a Connection Offer(s) from the relevant Transmission System Operator or Distribution System Operator (sufficient to accommodate the increased capacity).  Such Connection Agreement(s) or a Connection Offer(s) should confirm either the Registered Capacity (or inverter rating, if applicable) of that New Capacity or the capacity that such New Capacity is permitted to export. If not relevant, please explain why it is not relevant
Certificate(s) pursuant to Appendix D.6 of the CMC.</t>
  </si>
  <si>
    <t>Please use this opportunity to include in detail any additional information in support of your application.
This can include
-Model used and justification (including explanation of methodology)
-Key cost assumptions and data sources
-Factors that may influence your ILC (including key factors driving any and all change in costs) 
It is the responsibility of the Participant to provide a sufficent level of detail in their answers. Failure to do so may influence the final decision. Please provide attachments as appropriate</t>
  </si>
  <si>
    <t>In the previous auction USPC decisions, some units were allowed to include UFI costs, where the recovery of these amounts was to be spread over multiple years. The relevant years were specified in the SEMC's USPC decision document for individual units, which also specified the relevant amounts that could be recovered in each years in €k or £k. Cell E122 on the tab "ILC Submission &amp; Historic Cost" will include the €k or £k value allowed in respect of previous USPC Decisions by setting the flag in cell C22 to YES and entering the relevant amount in cell C23 of the relevant UFI tab. Note that the "approval" made in respect of previous years was conditional on the investment proceeding materially in line with information provided by the applicant to the RAs throughout the auction USPC decision process. To be allowed to include the amounts set out in previous USPC decisions in this application, the applicant must provide a report on the extent to which the investment has been completed by the date of this USPC application. The report should set out, amongst other things:</t>
  </si>
  <si>
    <r>
      <t xml:space="preserve">Outage Plan Detail - </t>
    </r>
    <r>
      <rPr>
        <b/>
        <i/>
        <sz val="10"/>
        <color theme="1"/>
        <rFont val="Arial"/>
        <family val="2"/>
      </rPr>
      <t>Existing Units Only</t>
    </r>
  </si>
  <si>
    <t>Investment spend (in 2027/28 time value of money)</t>
  </si>
  <si>
    <t>NPV of investment spend in 2027/28 time value of money</t>
  </si>
  <si>
    <t>Proposed Plan to handle Outage consistent with any other Capacity Obligations</t>
  </si>
  <si>
    <t>Note: if applying for an ILC of less than 5 years, the formula in E127 should be changed accordingly</t>
  </si>
  <si>
    <t>Conditionally approved from previous USPC processes (CY 23/24, 24/25, 25/26, 26/27 &amp; 27/28), and new UFI applications for prior years</t>
  </si>
  <si>
    <t>RAs Confirmation regarding ILC application</t>
  </si>
  <si>
    <t>*Applicant should make explicit any indexation assumptions.</t>
  </si>
  <si>
    <t>Answer the following questions to support your ILC and Historic Cost entry for each of your of your corresponding entries. 
Your diligence in answering these questions will determine your application decision. Insufficient or lack of detail will influence the outcome of this application. Please provide attachments/screenshots as appropriate</t>
  </si>
  <si>
    <t>System Operator Charges 
- Charges / costs should be entered as a negative. Projected charges should, as far as possible be based upon published System Operator charges, with an allowance for inflation if charges have not yet been published for some or all of CY2028/29- Supporting calculation to be provided</t>
  </si>
  <si>
    <t xml:space="preserve">Gas Transportation Charges 
- Applicable to gas fired stations only. Charges / costs should be entered as a negative. Projected charges should, as far as possible be based upon published Transmission charges, with an allowance for inflation if charges have not yet been published for some or all of CY2028/29. Please provide detail of the worked calculation explicitly showing the assumed transportation charge, volume and inflation assumptions, using a separate spreadsheet or word document as appropriate. - Supporting gas calculations to be provided. Where appropriate forecasts and calculations should be provided for daily and/or Annual gas submissions. </t>
  </si>
  <si>
    <t>Unit Specific Ancillary Services Revenue 
- Ancillary service revenue should be shown as a positive number. The basis, including key tariff assumptions and volume assumptions underpinning the ancillary service revenue projection should be shown.</t>
  </si>
  <si>
    <t>Transmission Charges 
- Charges / costs should be entered as a negative. Projected charges should, as far as possible be based upon published Transmission charges and the Maximum Export Capacity on which charges are levied, with an allowance for inflation if charges have not yet been published for some or all of CY2028/29. Please provide detail of the worked calculation explicitly showing the assumed transportation charge, volume and inflation assumptions, using a separate spreadsheet or word document as appropriate. Calculations for Transmission and Demand forecast are to be provided</t>
  </si>
  <si>
    <t>Confirm that no spend included in this submission is also included in a submission in respect of UFI (unavoidable future investment in respect of Existing Capacity)</t>
  </si>
  <si>
    <t xml:space="preserve">This information is to be provided under the electricity licence condition relating to the provision of information to the Commission (CRU) or the Authority (UR).  The RAs may request further information or clarification and specify a timeframe for providing it, in accordance with the Licensee's provision of information licence condition and as set out in Intermediate Length Decsion paper </t>
  </si>
  <si>
    <t xml:space="preserve">Cost Allocation: In the absence of clear and sound justification as to why costs e.g. corporate overheads, have not been allocated on a MW basis across all CMUs to which they apply, the RAs will default to allocating costs on a MW basis across those CMUs. The allocation of costs for any given cost category to units at a station (including units which are not subject to USPC applications), should not exceed total station costs for the relevant category. </t>
  </si>
  <si>
    <t>Inflation assumptions to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</si>
</sst>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_(&quot;€&quot;* #,##0.00_);_(&quot;€&quot;* \(#,##0.00\);_(&quot;€&quot;* &quot;-&quot;??_);_(@_)"/>
    <numFmt numFmtId="165" formatCode="_-* #,##0_-;\-* #,##0_-;_-* &quot;-&quot;??_-;_-@_-"/>
    <numFmt numFmtId="166" formatCode="&quot;£&quot;#,##0.0000000;[Red]\-&quot;£&quot;#,##0.0000000"/>
  </numFmts>
  <fonts count="6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2"/>
      <name val="Arial"/>
      <family val="2"/>
    </font>
    <font>
      <b/>
      <sz val="16"/>
      <name val="Arial"/>
      <family val="2"/>
    </font>
    <font>
      <sz val="11"/>
      <color rgb="FF000000"/>
      <name val="Calibri"/>
      <family val="2"/>
      <scheme val="minor"/>
    </font>
    <font>
      <sz val="10"/>
      <name val="Arial"/>
      <family val="2"/>
    </font>
    <font>
      <sz val="12"/>
      <name val="Calibri"/>
      <family val="2"/>
      <scheme val="minor"/>
    </font>
    <font>
      <u/>
      <sz val="11"/>
      <color rgb="FF0000FF"/>
      <name val="Calibri"/>
      <family val="2"/>
    </font>
    <font>
      <sz val="12"/>
      <color rgb="FFFF0000"/>
      <name val="Calibri"/>
      <family val="2"/>
      <scheme val="minor"/>
    </font>
    <font>
      <sz val="16"/>
      <color rgb="FFFF0000"/>
      <name val="Calibri"/>
      <family val="2"/>
      <scheme val="minor"/>
    </font>
    <font>
      <b/>
      <sz val="14"/>
      <name val="Calibri"/>
      <family val="2"/>
      <scheme val="minor"/>
    </font>
    <font>
      <sz val="12"/>
      <color rgb="FF000000"/>
      <name val="Times New Roman"/>
      <family val="1"/>
    </font>
    <font>
      <b/>
      <sz val="14"/>
      <color rgb="FF0070C0"/>
      <name val="Arial"/>
      <family val="2"/>
    </font>
    <font>
      <sz val="11"/>
      <color rgb="FF0070C0"/>
      <name val="Arial"/>
      <family val="2"/>
    </font>
    <font>
      <sz val="11"/>
      <color rgb="FF000000"/>
      <name val="Arial"/>
      <family val="2"/>
    </font>
    <font>
      <b/>
      <sz val="11"/>
      <name val="Arial"/>
      <family val="2"/>
    </font>
    <font>
      <b/>
      <sz val="11"/>
      <color rgb="FF000000"/>
      <name val="Arial"/>
      <family val="2"/>
    </font>
    <font>
      <i/>
      <sz val="10"/>
      <color rgb="FF000000"/>
      <name val="Arial"/>
      <family val="2"/>
    </font>
    <font>
      <sz val="9"/>
      <color rgb="FF000000"/>
      <name val="Calibri"/>
      <family val="2"/>
      <scheme val="minor"/>
    </font>
    <font>
      <sz val="11"/>
      <name val="Calibri"/>
      <family val="2"/>
      <scheme val="minor"/>
    </font>
    <font>
      <b/>
      <sz val="11"/>
      <color rgb="FF0070C0"/>
      <name val="Calibri"/>
      <family val="2"/>
      <scheme val="minor"/>
    </font>
    <font>
      <sz val="11"/>
      <name val="Arial"/>
      <family val="2"/>
    </font>
    <font>
      <u/>
      <sz val="11"/>
      <name val="Arial"/>
      <family val="2"/>
    </font>
    <font>
      <b/>
      <u/>
      <sz val="12"/>
      <color theme="1"/>
      <name val="Calibri"/>
      <family val="2"/>
      <scheme val="minor"/>
    </font>
    <font>
      <b/>
      <i/>
      <sz val="11"/>
      <name val="Calibri"/>
      <family val="2"/>
      <scheme val="minor"/>
    </font>
    <font>
      <b/>
      <sz val="11"/>
      <color theme="1"/>
      <name val="Arial"/>
      <family val="2"/>
    </font>
    <font>
      <sz val="11"/>
      <color theme="1"/>
      <name val="Arial"/>
      <family val="2"/>
    </font>
    <font>
      <b/>
      <u/>
      <sz val="11"/>
      <color rgb="FF000000"/>
      <name val="Calibri"/>
      <family val="2"/>
      <scheme val="minor"/>
    </font>
    <font>
      <b/>
      <i/>
      <sz val="14"/>
      <name val="Calibri"/>
      <family val="2"/>
      <scheme val="minor"/>
    </font>
    <font>
      <b/>
      <i/>
      <sz val="16"/>
      <name val="Calibri"/>
      <family val="2"/>
      <scheme val="minor"/>
    </font>
    <font>
      <b/>
      <u/>
      <sz val="16"/>
      <color theme="1"/>
      <name val="Calibri"/>
      <family val="2"/>
      <scheme val="minor"/>
    </font>
    <font>
      <i/>
      <sz val="11"/>
      <color rgb="FFFF0000"/>
      <name val="Calibri"/>
      <family val="2"/>
      <scheme val="minor"/>
    </font>
    <font>
      <b/>
      <sz val="11"/>
      <color theme="0"/>
      <name val="Calibri"/>
      <family val="2"/>
      <scheme val="minor"/>
    </font>
    <font>
      <sz val="11"/>
      <color theme="0"/>
      <name val="Calibri"/>
      <family val="2"/>
      <scheme val="minor"/>
    </font>
    <font>
      <b/>
      <sz val="11"/>
      <color theme="0"/>
      <name val="Arial"/>
      <family val="2"/>
    </font>
    <font>
      <b/>
      <sz val="14"/>
      <color theme="0"/>
      <name val="Calibri"/>
      <family val="2"/>
      <scheme val="minor"/>
    </font>
    <font>
      <sz val="11"/>
      <color theme="0" tint="-0.14996795556505021"/>
      <name val="Calibri"/>
      <family val="2"/>
      <scheme val="minor"/>
    </font>
    <font>
      <sz val="11"/>
      <color rgb="FFFF0000"/>
      <name val="Arial"/>
      <family val="2"/>
    </font>
    <font>
      <b/>
      <sz val="12"/>
      <color theme="0"/>
      <name val="Calibri"/>
      <family val="2"/>
      <scheme val="minor"/>
    </font>
    <font>
      <sz val="9"/>
      <color theme="1"/>
      <name val="Calibri"/>
      <family val="2"/>
      <scheme val="minor"/>
    </font>
    <font>
      <u/>
      <sz val="9"/>
      <color theme="1"/>
      <name val="Calibri"/>
      <family val="2"/>
      <scheme val="minor"/>
    </font>
    <font>
      <u/>
      <sz val="11"/>
      <color theme="1"/>
      <name val="Arial"/>
      <family val="2"/>
    </font>
    <font>
      <b/>
      <u/>
      <sz val="11"/>
      <color theme="1"/>
      <name val="Arial"/>
      <family val="2"/>
    </font>
    <font>
      <b/>
      <u/>
      <sz val="14"/>
      <color theme="1"/>
      <name val="Calibri"/>
      <family val="2"/>
      <scheme val="minor"/>
    </font>
    <font>
      <u/>
      <sz val="11"/>
      <color theme="1"/>
      <name val="Calibri"/>
      <family val="2"/>
      <scheme val="minor"/>
    </font>
    <font>
      <b/>
      <sz val="10"/>
      <color rgb="FFFF0000"/>
      <name val="Arial"/>
      <family val="2"/>
    </font>
    <font>
      <b/>
      <sz val="10"/>
      <color theme="1"/>
      <name val="Arial"/>
      <family val="2"/>
    </font>
    <font>
      <b/>
      <sz val="14"/>
      <name val="Arial"/>
      <family val="2"/>
    </font>
    <font>
      <b/>
      <sz val="14"/>
      <color rgb="FFFF0000"/>
      <name val="Arial"/>
      <family val="2"/>
    </font>
    <font>
      <sz val="12"/>
      <color theme="1"/>
      <name val="Arial"/>
      <family val="2"/>
    </font>
    <font>
      <i/>
      <sz val="11"/>
      <color rgb="FFFF0000"/>
      <name val="Arial"/>
      <family val="2"/>
    </font>
    <font>
      <sz val="9"/>
      <color theme="1"/>
      <name val="Arial"/>
      <family val="2"/>
    </font>
    <font>
      <sz val="10"/>
      <color rgb="FFFF0000"/>
      <name val="Arial"/>
      <family val="2"/>
    </font>
    <font>
      <b/>
      <sz val="11"/>
      <name val="Calibri"/>
      <family val="2"/>
      <scheme val="minor"/>
    </font>
    <font>
      <b/>
      <sz val="11"/>
      <color rgb="FFFF0000"/>
      <name val="Calibri"/>
      <family val="2"/>
      <scheme val="minor"/>
    </font>
    <font>
      <i/>
      <sz val="11"/>
      <color theme="1"/>
      <name val="Calibri"/>
      <family val="2"/>
      <scheme val="minor"/>
    </font>
    <font>
      <i/>
      <sz val="11"/>
      <color theme="0" tint="-0.14999847407452621"/>
      <name val="Calibri"/>
      <family val="2"/>
      <scheme val="minor"/>
    </font>
    <font>
      <i/>
      <sz val="11"/>
      <color theme="0" tint="-0.14996795556505021"/>
      <name val="Calibri"/>
      <family val="2"/>
      <scheme val="minor"/>
    </font>
    <font>
      <b/>
      <i/>
      <sz val="10"/>
      <color theme="1"/>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9"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538ED5"/>
        <bgColor indexed="64"/>
      </patternFill>
    </fill>
    <fill>
      <patternFill patternType="solid">
        <fgColor rgb="FFDBE5F1"/>
        <bgColor indexed="64"/>
      </patternFill>
    </fill>
    <fill>
      <patternFill patternType="solid">
        <fgColor rgb="FF8DB4E3"/>
        <bgColor indexed="64"/>
      </patternFill>
    </fill>
    <fill>
      <patternFill patternType="gray125">
        <bgColor rgb="FFDBE5F1"/>
      </patternFill>
    </fill>
    <fill>
      <patternFill patternType="solid">
        <fgColor rgb="FFC5D9F1"/>
        <bgColor indexed="64"/>
      </patternFill>
    </fill>
    <fill>
      <patternFill patternType="gray0625"/>
    </fill>
    <fill>
      <patternFill patternType="solid">
        <fgColor rgb="FF92D050"/>
        <bgColor indexed="64"/>
      </patternFill>
    </fill>
    <fill>
      <patternFill patternType="solid">
        <fgColor theme="3" tint="-0.24994659260841701"/>
        <bgColor indexed="64"/>
      </patternFill>
    </fill>
    <fill>
      <patternFill patternType="solid">
        <fgColor theme="1" tint="0.49995422223578601"/>
        <bgColor indexed="64"/>
      </patternFill>
    </fill>
    <fill>
      <patternFill patternType="solid">
        <fgColor theme="0" tint="-0.24994659260841701"/>
        <bgColor indexed="64"/>
      </patternFill>
    </fill>
    <fill>
      <patternFill patternType="solid">
        <fgColor theme="4" tint="0.79995117038483843"/>
        <bgColor indexed="64"/>
      </patternFill>
    </fill>
    <fill>
      <patternFill patternType="solid">
        <fgColor theme="0" tint="-0.14996795556505021"/>
        <bgColor indexed="64"/>
      </patternFill>
    </fill>
    <fill>
      <patternFill patternType="gray125">
        <bgColor theme="0"/>
      </patternFill>
    </fill>
    <fill>
      <patternFill patternType="solid">
        <fgColor theme="8" tint="0.79995117038483843"/>
        <bgColor indexed="64"/>
      </patternFill>
    </fill>
    <fill>
      <patternFill patternType="gray125">
        <bgColor theme="0" tint="-0.14996795556505021"/>
      </patternFill>
    </fill>
    <fill>
      <patternFill patternType="solid">
        <fgColor theme="3" tint="0.79995117038483843"/>
        <bgColor indexed="64"/>
      </patternFill>
    </fill>
    <fill>
      <patternFill patternType="solid">
        <fgColor theme="6" tint="-0.24994659260841701"/>
        <bgColor indexed="64"/>
      </patternFill>
    </fill>
    <fill>
      <patternFill patternType="solid">
        <fgColor theme="0" tint="-0.49995422223578601"/>
        <bgColor indexed="64"/>
      </patternFill>
    </fill>
    <fill>
      <patternFill patternType="solid">
        <fgColor theme="6" tint="0.39997558519241921"/>
        <bgColor indexed="64"/>
      </patternFill>
    </fill>
    <fill>
      <patternFill patternType="solid">
        <fgColor theme="0" tint="-0.34995574816125979"/>
        <bgColor indexed="64"/>
      </patternFill>
    </fill>
    <fill>
      <patternFill patternType="solid">
        <fgColor theme="6" tint="0.79995117038483843"/>
        <bgColor indexed="64"/>
      </patternFill>
    </fill>
    <fill>
      <patternFill patternType="lightGray">
        <bgColor theme="0" tint="-0.14993743705557422"/>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EAEAEA"/>
        <bgColor indexed="64"/>
      </patternFill>
    </fill>
  </fills>
  <borders count="61">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double">
        <color auto="1"/>
      </top>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right/>
      <top style="medium">
        <color auto="1"/>
      </top>
      <bottom/>
      <diagonal/>
    </border>
    <border>
      <left/>
      <right style="medium">
        <color indexed="64"/>
      </right>
      <top style="medium">
        <color indexed="64"/>
      </top>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right style="thin">
        <color indexed="64"/>
      </right>
      <top style="thin">
        <color indexed="64"/>
      </top>
      <bottom style="double">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style="double">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style="medium">
        <color auto="1"/>
      </left>
      <right style="medium">
        <color auto="1"/>
      </right>
      <top/>
      <bottom style="thin">
        <color auto="1"/>
      </bottom>
      <diagonal/>
    </border>
    <border>
      <left/>
      <right style="medium">
        <color auto="1"/>
      </right>
      <top style="thin">
        <color auto="1"/>
      </top>
      <bottom style="medium">
        <color auto="1"/>
      </bottom>
      <diagonal/>
    </border>
    <border>
      <left/>
      <right/>
      <top style="thin">
        <color auto="1"/>
      </top>
      <bottom style="double">
        <color auto="1"/>
      </bottom>
      <diagonal/>
    </border>
    <border>
      <left/>
      <right/>
      <top style="double">
        <color auto="1"/>
      </top>
      <bottom style="medium">
        <color auto="1"/>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0" fontId="3" fillId="0" borderId="0"/>
    <xf numFmtId="0" fontId="9" fillId="0" borderId="0" applyNumberFormat="0" applyFill="0" applyBorder="0">
      <protection locked="0"/>
    </xf>
    <xf numFmtId="164" fontId="6"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cellStyleXfs>
  <cellXfs count="443">
    <xf numFmtId="0" fontId="0" fillId="0" borderId="0" xfId="0"/>
    <xf numFmtId="0" fontId="3" fillId="5" borderId="0" xfId="3" applyFill="1"/>
    <xf numFmtId="0" fontId="4" fillId="5" borderId="0" xfId="3" applyFont="1" applyFill="1"/>
    <xf numFmtId="0" fontId="5" fillId="5" borderId="0" xfId="3" applyFont="1" applyFill="1"/>
    <xf numFmtId="0" fontId="7" fillId="6" borderId="5" xfId="3" applyFont="1" applyFill="1" applyBorder="1" applyAlignment="1">
      <alignment vertical="top" wrapText="1"/>
    </xf>
    <xf numFmtId="0" fontId="6" fillId="5" borderId="0" xfId="3" applyFont="1" applyFill="1"/>
    <xf numFmtId="0" fontId="8" fillId="6" borderId="7" xfId="3" applyFont="1" applyFill="1" applyBorder="1" applyAlignment="1">
      <alignment vertical="center" wrapText="1"/>
    </xf>
    <xf numFmtId="0" fontId="13" fillId="5" borderId="0" xfId="3" applyFont="1" applyFill="1"/>
    <xf numFmtId="0" fontId="3" fillId="0" borderId="0" xfId="3"/>
    <xf numFmtId="0" fontId="14" fillId="5" borderId="0" xfId="3" applyFont="1" applyFill="1" applyAlignment="1">
      <alignment vertical="center"/>
    </xf>
    <xf numFmtId="0" fontId="15" fillId="5" borderId="0" xfId="3" applyFont="1" applyFill="1"/>
    <xf numFmtId="0" fontId="17" fillId="9" borderId="0" xfId="3" applyFont="1" applyFill="1" applyAlignment="1">
      <alignment horizontal="center" wrapText="1"/>
    </xf>
    <xf numFmtId="0" fontId="18" fillId="9" borderId="0" xfId="3" applyFont="1" applyFill="1" applyAlignment="1">
      <alignment horizontal="left"/>
    </xf>
    <xf numFmtId="0" fontId="18" fillId="9" borderId="0" xfId="3" applyFont="1" applyFill="1" applyAlignment="1">
      <alignment horizontal="center"/>
    </xf>
    <xf numFmtId="0" fontId="17" fillId="9" borderId="11" xfId="3" applyFont="1" applyFill="1" applyBorder="1" applyAlignment="1">
      <alignment horizontal="center" wrapText="1"/>
    </xf>
    <xf numFmtId="0" fontId="18" fillId="11" borderId="0" xfId="3" applyFont="1" applyFill="1" applyAlignment="1">
      <alignment horizontal="left" vertical="center"/>
    </xf>
    <xf numFmtId="0" fontId="18" fillId="11" borderId="0" xfId="3" quotePrefix="1" applyFont="1" applyFill="1" applyAlignment="1">
      <alignment horizontal="center"/>
    </xf>
    <xf numFmtId="0" fontId="18" fillId="11" borderId="11" xfId="3" quotePrefix="1" applyFont="1" applyFill="1" applyBorder="1" applyAlignment="1">
      <alignment horizontal="center"/>
    </xf>
    <xf numFmtId="0" fontId="16" fillId="10" borderId="0" xfId="3" applyFont="1" applyFill="1" applyAlignment="1">
      <alignment horizontal="left" vertical="center"/>
    </xf>
    <xf numFmtId="0" fontId="19" fillId="10" borderId="0" xfId="3" applyFont="1" applyFill="1" applyAlignment="1">
      <alignment horizontal="left" vertical="center"/>
    </xf>
    <xf numFmtId="0" fontId="18" fillId="10" borderId="0" xfId="3" applyFont="1" applyFill="1" applyAlignment="1">
      <alignment horizontal="left" vertical="center"/>
    </xf>
    <xf numFmtId="0" fontId="16" fillId="6" borderId="0" xfId="3" applyFont="1" applyFill="1" applyAlignment="1">
      <alignment horizontal="left" vertical="center"/>
    </xf>
    <xf numFmtId="2" fontId="16" fillId="6" borderId="0" xfId="3" applyNumberFormat="1" applyFont="1" applyFill="1" applyAlignment="1">
      <alignment horizontal="center"/>
    </xf>
    <xf numFmtId="2" fontId="16" fillId="6" borderId="11" xfId="3" applyNumberFormat="1" applyFont="1" applyFill="1" applyBorder="1" applyAlignment="1">
      <alignment horizontal="center"/>
    </xf>
    <xf numFmtId="2" fontId="18" fillId="11" borderId="0" xfId="3" applyNumberFormat="1" applyFont="1" applyFill="1" applyAlignment="1">
      <alignment horizontal="center"/>
    </xf>
    <xf numFmtId="2" fontId="18" fillId="11" borderId="11" xfId="3" applyNumberFormat="1" applyFont="1" applyFill="1" applyBorder="1" applyAlignment="1">
      <alignment horizontal="center"/>
    </xf>
    <xf numFmtId="0" fontId="18" fillId="13" borderId="0" xfId="3" applyFont="1" applyFill="1" applyAlignment="1">
      <alignment horizontal="left" vertical="center"/>
    </xf>
    <xf numFmtId="0" fontId="16" fillId="13" borderId="0" xfId="3" applyFont="1" applyFill="1" applyAlignment="1">
      <alignment horizontal="left" vertical="center"/>
    </xf>
    <xf numFmtId="0" fontId="18" fillId="5" borderId="0" xfId="3" applyFont="1" applyFill="1" applyAlignment="1">
      <alignment horizontal="left" vertical="center"/>
    </xf>
    <xf numFmtId="0" fontId="21" fillId="8" borderId="0" xfId="3" applyFont="1" applyFill="1"/>
    <xf numFmtId="0" fontId="16" fillId="6" borderId="14" xfId="3" applyFont="1" applyFill="1" applyBorder="1" applyAlignment="1">
      <alignment horizontal="left" vertical="center"/>
    </xf>
    <xf numFmtId="0" fontId="22" fillId="0" borderId="15" xfId="3" applyFont="1" applyBorder="1" applyAlignment="1">
      <alignment horizontal="center"/>
    </xf>
    <xf numFmtId="0" fontId="0" fillId="5" borderId="0" xfId="0" applyFill="1"/>
    <xf numFmtId="0" fontId="21" fillId="5" borderId="0" xfId="0" applyFont="1" applyFill="1" applyAlignment="1">
      <alignment vertical="top"/>
    </xf>
    <xf numFmtId="0" fontId="0" fillId="0" borderId="20" xfId="0" applyBorder="1" applyAlignment="1">
      <alignment wrapText="1"/>
    </xf>
    <xf numFmtId="0" fontId="0" fillId="0" borderId="21" xfId="0" applyBorder="1"/>
    <xf numFmtId="0" fontId="1" fillId="5" borderId="11" xfId="2" applyFill="1" applyBorder="1" applyAlignment="1">
      <alignment wrapText="1"/>
    </xf>
    <xf numFmtId="0" fontId="0" fillId="5" borderId="14" xfId="0" applyFill="1" applyBorder="1"/>
    <xf numFmtId="0" fontId="2" fillId="4" borderId="26" xfId="2" applyFont="1" applyFill="1" applyBorder="1" applyAlignment="1">
      <alignment wrapText="1"/>
    </xf>
    <xf numFmtId="0" fontId="2" fillId="4" borderId="28" xfId="2" applyFont="1" applyFill="1" applyBorder="1" applyAlignment="1">
      <alignment wrapText="1"/>
    </xf>
    <xf numFmtId="0" fontId="0" fillId="0" borderId="4" xfId="0" applyBorder="1"/>
    <xf numFmtId="0" fontId="27" fillId="4" borderId="4" xfId="1" applyFont="1" applyFill="1" applyBorder="1"/>
    <xf numFmtId="0" fontId="28" fillId="0" borderId="0" xfId="0" applyFont="1"/>
    <xf numFmtId="0" fontId="27" fillId="4" borderId="4" xfId="2" applyFont="1" applyFill="1" applyBorder="1"/>
    <xf numFmtId="0" fontId="29" fillId="6" borderId="0" xfId="0" applyFont="1" applyFill="1"/>
    <xf numFmtId="0" fontId="2" fillId="4" borderId="28" xfId="2" applyFont="1" applyFill="1" applyBorder="1" applyAlignment="1">
      <alignment vertical="top" wrapText="1"/>
    </xf>
    <xf numFmtId="0" fontId="2" fillId="4" borderId="30" xfId="2" applyFont="1" applyFill="1" applyBorder="1" applyAlignment="1">
      <alignment vertical="top" wrapText="1"/>
    </xf>
    <xf numFmtId="0" fontId="27" fillId="4" borderId="9" xfId="1" applyFont="1" applyFill="1" applyBorder="1" applyAlignment="1">
      <alignment wrapText="1"/>
    </xf>
    <xf numFmtId="0" fontId="27" fillId="4" borderId="9" xfId="2" applyFont="1" applyFill="1" applyBorder="1"/>
    <xf numFmtId="0" fontId="27" fillId="4" borderId="9" xfId="2" applyFont="1" applyFill="1" applyBorder="1" applyAlignment="1">
      <alignment wrapText="1"/>
    </xf>
    <xf numFmtId="0" fontId="0" fillId="5" borderId="0" xfId="0" applyFill="1" applyAlignment="1">
      <alignment wrapText="1"/>
    </xf>
    <xf numFmtId="0" fontId="29" fillId="5" borderId="0" xfId="0" applyFont="1" applyFill="1"/>
    <xf numFmtId="0" fontId="6" fillId="5" borderId="0" xfId="0" applyFont="1" applyFill="1"/>
    <xf numFmtId="0" fontId="17" fillId="4" borderId="9" xfId="2" applyFont="1" applyFill="1" applyBorder="1" applyAlignment="1">
      <alignment wrapText="1"/>
    </xf>
    <xf numFmtId="0" fontId="2" fillId="4" borderId="29" xfId="2" applyFont="1" applyFill="1" applyBorder="1" applyAlignment="1">
      <alignment wrapText="1"/>
    </xf>
    <xf numFmtId="0" fontId="33" fillId="0" borderId="4" xfId="0" applyFont="1" applyBorder="1" applyAlignment="1">
      <alignment horizontal="center" vertical="top"/>
    </xf>
    <xf numFmtId="0" fontId="33" fillId="0" borderId="4" xfId="0" applyFont="1" applyBorder="1" applyAlignment="1">
      <alignment horizontal="center"/>
    </xf>
    <xf numFmtId="0" fontId="1" fillId="0" borderId="0" xfId="3" applyFont="1"/>
    <xf numFmtId="0" fontId="36" fillId="16" borderId="0" xfId="3" applyFont="1" applyFill="1"/>
    <xf numFmtId="0" fontId="35" fillId="16" borderId="0" xfId="3" applyFont="1" applyFill="1"/>
    <xf numFmtId="0" fontId="34" fillId="16" borderId="0" xfId="3" applyFont="1" applyFill="1"/>
    <xf numFmtId="0" fontId="34" fillId="16" borderId="11" xfId="3" applyFont="1" applyFill="1" applyBorder="1"/>
    <xf numFmtId="0" fontId="1" fillId="5" borderId="0" xfId="3" applyFont="1" applyFill="1"/>
    <xf numFmtId="0" fontId="17" fillId="18" borderId="0" xfId="3" applyFont="1" applyFill="1" applyAlignment="1">
      <alignment horizontal="center" wrapText="1"/>
    </xf>
    <xf numFmtId="0" fontId="34" fillId="8" borderId="14" xfId="3" applyFont="1" applyFill="1" applyBorder="1" applyAlignment="1">
      <alignment horizontal="center" wrapText="1"/>
    </xf>
    <xf numFmtId="0" fontId="34" fillId="8" borderId="11" xfId="3" applyFont="1" applyFill="1" applyBorder="1" applyAlignment="1">
      <alignment horizontal="center" wrapText="1"/>
    </xf>
    <xf numFmtId="0" fontId="38" fillId="5" borderId="0" xfId="3" applyFont="1" applyFill="1" applyAlignment="1">
      <alignment horizontal="center"/>
    </xf>
    <xf numFmtId="0" fontId="18" fillId="18" borderId="0" xfId="3" applyFont="1" applyFill="1" applyAlignment="1">
      <alignment horizontal="center"/>
    </xf>
    <xf numFmtId="0" fontId="1" fillId="8" borderId="15" xfId="3" applyFont="1" applyFill="1" applyBorder="1"/>
    <xf numFmtId="0" fontId="1" fillId="8" borderId="16" xfId="3" applyFont="1" applyFill="1" applyBorder="1"/>
    <xf numFmtId="0" fontId="38" fillId="5" borderId="0" xfId="3" applyFont="1" applyFill="1" applyAlignment="1">
      <alignment horizontal="right"/>
    </xf>
    <xf numFmtId="0" fontId="16" fillId="19" borderId="0" xfId="3" applyFont="1" applyFill="1" applyAlignment="1">
      <alignment horizontal="left" vertical="center"/>
    </xf>
    <xf numFmtId="164" fontId="16" fillId="10" borderId="0" xfId="7" applyFont="1" applyFill="1" applyBorder="1" applyAlignment="1">
      <alignment horizontal="center"/>
    </xf>
    <xf numFmtId="164" fontId="16" fillId="20" borderId="0" xfId="7" applyFont="1" applyFill="1" applyBorder="1" applyAlignment="1">
      <alignment horizontal="center"/>
    </xf>
    <xf numFmtId="164" fontId="16" fillId="10" borderId="11" xfId="7" applyFont="1" applyFill="1" applyBorder="1" applyAlignment="1">
      <alignment horizontal="center"/>
    </xf>
    <xf numFmtId="0" fontId="35" fillId="0" borderId="4" xfId="3" quotePrefix="1" applyFont="1" applyBorder="1"/>
    <xf numFmtId="0" fontId="38" fillId="5" borderId="0" xfId="3" applyFont="1" applyFill="1"/>
    <xf numFmtId="0" fontId="18" fillId="18" borderId="0" xfId="3" quotePrefix="1" applyFont="1" applyFill="1" applyAlignment="1">
      <alignment horizontal="center"/>
    </xf>
    <xf numFmtId="0" fontId="1" fillId="21" borderId="4" xfId="3" applyFont="1" applyFill="1" applyBorder="1"/>
    <xf numFmtId="0" fontId="16" fillId="22" borderId="0" xfId="3" applyFont="1" applyFill="1" applyAlignment="1">
      <alignment horizontal="left" vertical="center"/>
    </xf>
    <xf numFmtId="164" fontId="16" fillId="23" borderId="0" xfId="7" applyFont="1" applyFill="1" applyBorder="1" applyAlignment="1">
      <alignment horizontal="center"/>
    </xf>
    <xf numFmtId="164" fontId="16" fillId="12" borderId="0" xfId="7" applyFont="1" applyFill="1" applyBorder="1" applyAlignment="1">
      <alignment horizontal="center"/>
    </xf>
    <xf numFmtId="164" fontId="16" fillId="12" borderId="11" xfId="7" applyFont="1" applyFill="1" applyBorder="1" applyAlignment="1">
      <alignment horizontal="center"/>
    </xf>
    <xf numFmtId="0" fontId="35" fillId="1" borderId="4" xfId="3" quotePrefix="1" applyFont="1" applyFill="1" applyBorder="1"/>
    <xf numFmtId="0" fontId="39" fillId="19" borderId="0" xfId="3" applyFont="1" applyFill="1" applyAlignment="1">
      <alignment horizontal="left" vertical="center"/>
    </xf>
    <xf numFmtId="2" fontId="27" fillId="10" borderId="0" xfId="7" applyNumberFormat="1" applyFont="1" applyFill="1" applyBorder="1" applyAlignment="1">
      <alignment horizontal="center"/>
    </xf>
    <xf numFmtId="2" fontId="27" fillId="20" borderId="0" xfId="7" applyNumberFormat="1" applyFont="1" applyFill="1" applyBorder="1" applyAlignment="1">
      <alignment horizontal="center"/>
    </xf>
    <xf numFmtId="2" fontId="27" fillId="19" borderId="0" xfId="7" applyNumberFormat="1" applyFont="1" applyFill="1" applyBorder="1" applyAlignment="1">
      <alignment horizontal="center"/>
    </xf>
    <xf numFmtId="2" fontId="27" fillId="19" borderId="11" xfId="7" applyNumberFormat="1" applyFont="1" applyFill="1" applyBorder="1" applyAlignment="1">
      <alignment horizontal="center"/>
    </xf>
    <xf numFmtId="2" fontId="18" fillId="18" borderId="0" xfId="3" applyNumberFormat="1" applyFont="1" applyFill="1" applyAlignment="1">
      <alignment horizontal="center"/>
    </xf>
    <xf numFmtId="2" fontId="16" fillId="10" borderId="0" xfId="7" applyNumberFormat="1" applyFont="1" applyFill="1" applyBorder="1" applyAlignment="1">
      <alignment horizontal="center"/>
    </xf>
    <xf numFmtId="2" fontId="16" fillId="20" borderId="0" xfId="7" applyNumberFormat="1" applyFont="1" applyFill="1" applyBorder="1" applyAlignment="1">
      <alignment horizontal="center"/>
    </xf>
    <xf numFmtId="2" fontId="16" fillId="10" borderId="11" xfId="7" applyNumberFormat="1" applyFont="1" applyFill="1" applyBorder="1" applyAlignment="1">
      <alignment horizontal="center"/>
    </xf>
    <xf numFmtId="2" fontId="18" fillId="10" borderId="0" xfId="7" applyNumberFormat="1" applyFont="1" applyFill="1" applyBorder="1" applyAlignment="1">
      <alignment horizontal="center"/>
    </xf>
    <xf numFmtId="2" fontId="18" fillId="20" borderId="0" xfId="7" applyNumberFormat="1" applyFont="1" applyFill="1" applyBorder="1" applyAlignment="1">
      <alignment horizontal="center"/>
    </xf>
    <xf numFmtId="2" fontId="18" fillId="10" borderId="11" xfId="7" applyNumberFormat="1" applyFont="1" applyFill="1" applyBorder="1" applyAlignment="1">
      <alignment horizontal="center"/>
    </xf>
    <xf numFmtId="2" fontId="18" fillId="13" borderId="0" xfId="7" applyNumberFormat="1" applyFont="1" applyFill="1" applyBorder="1" applyAlignment="1">
      <alignment horizontal="center"/>
    </xf>
    <xf numFmtId="2" fontId="18" fillId="24" borderId="0" xfId="7" applyNumberFormat="1" applyFont="1" applyFill="1" applyBorder="1" applyAlignment="1">
      <alignment horizontal="center"/>
    </xf>
    <xf numFmtId="2" fontId="16" fillId="13" borderId="0" xfId="7" applyNumberFormat="1" applyFont="1" applyFill="1" applyBorder="1" applyAlignment="1">
      <alignment horizontal="center"/>
    </xf>
    <xf numFmtId="2" fontId="18" fillId="5" borderId="0" xfId="7" applyNumberFormat="1" applyFont="1" applyFill="1" applyBorder="1" applyAlignment="1">
      <alignment horizontal="center"/>
    </xf>
    <xf numFmtId="0" fontId="20" fillId="5" borderId="0" xfId="3" applyFont="1" applyFill="1" applyAlignment="1">
      <alignment horizontal="left" vertical="center"/>
    </xf>
    <xf numFmtId="0" fontId="36" fillId="25" borderId="0" xfId="3" applyFont="1" applyFill="1" applyAlignment="1">
      <alignment horizontal="center" vertical="center"/>
    </xf>
    <xf numFmtId="0" fontId="40" fillId="25" borderId="0" xfId="3" applyFont="1" applyFill="1" applyAlignment="1">
      <alignment horizontal="center" vertical="center" wrapText="1"/>
    </xf>
    <xf numFmtId="0" fontId="36" fillId="25" borderId="11" xfId="3" applyFont="1" applyFill="1" applyBorder="1" applyAlignment="1">
      <alignment horizontal="center" vertical="center"/>
    </xf>
    <xf numFmtId="0" fontId="35" fillId="5" borderId="0" xfId="3" applyFont="1" applyFill="1"/>
    <xf numFmtId="0" fontId="40" fillId="26" borderId="0" xfId="3" applyFont="1" applyFill="1" applyAlignment="1">
      <alignment horizontal="center" wrapText="1"/>
    </xf>
    <xf numFmtId="0" fontId="40" fillId="25" borderId="11" xfId="3" applyFont="1" applyFill="1" applyBorder="1" applyAlignment="1">
      <alignment horizontal="center" vertical="center" wrapText="1"/>
    </xf>
    <xf numFmtId="0" fontId="40" fillId="26" borderId="0" xfId="3" applyFont="1" applyFill="1" applyAlignment="1">
      <alignment horizontal="center"/>
    </xf>
    <xf numFmtId="0" fontId="40" fillId="25" borderId="0" xfId="3" applyFont="1" applyFill="1" applyAlignment="1">
      <alignment vertical="center"/>
    </xf>
    <xf numFmtId="0" fontId="40" fillId="25" borderId="11" xfId="3" applyFont="1" applyFill="1" applyBorder="1" applyAlignment="1">
      <alignment vertical="center"/>
    </xf>
    <xf numFmtId="0" fontId="17" fillId="27" borderId="0" xfId="3" applyFont="1" applyFill="1"/>
    <xf numFmtId="0" fontId="17" fillId="28" borderId="11" xfId="3" applyFont="1" applyFill="1" applyBorder="1" applyAlignment="1">
      <alignment horizontal="center"/>
    </xf>
    <xf numFmtId="0" fontId="17" fillId="28" borderId="7" xfId="3" quotePrefix="1" applyFont="1" applyFill="1" applyBorder="1" applyAlignment="1">
      <alignment horizontal="center"/>
    </xf>
    <xf numFmtId="0" fontId="27" fillId="27" borderId="14" xfId="3" quotePrefix="1" applyFont="1" applyFill="1" applyBorder="1" applyAlignment="1">
      <alignment horizontal="center"/>
    </xf>
    <xf numFmtId="0" fontId="27" fillId="27" borderId="0" xfId="3" quotePrefix="1" applyFont="1" applyFill="1" applyAlignment="1">
      <alignment horizontal="center"/>
    </xf>
    <xf numFmtId="0" fontId="27" fillId="27" borderId="11" xfId="3" quotePrefix="1" applyFont="1" applyFill="1" applyBorder="1" applyAlignment="1">
      <alignment horizontal="center"/>
    </xf>
    <xf numFmtId="0" fontId="28" fillId="29" borderId="0" xfId="3" applyFont="1" applyFill="1"/>
    <xf numFmtId="0" fontId="28" fillId="20" borderId="11" xfId="3" applyFont="1" applyFill="1" applyBorder="1" applyAlignment="1">
      <alignment horizontal="center"/>
    </xf>
    <xf numFmtId="0" fontId="15" fillId="20" borderId="7" xfId="3" applyFont="1" applyFill="1" applyBorder="1" applyAlignment="1">
      <alignment horizontal="center"/>
    </xf>
    <xf numFmtId="0" fontId="28" fillId="29" borderId="14" xfId="3" applyFont="1" applyFill="1" applyBorder="1"/>
    <xf numFmtId="0" fontId="28" fillId="29" borderId="11" xfId="3" applyFont="1" applyFill="1" applyBorder="1"/>
    <xf numFmtId="0" fontId="27" fillId="27" borderId="0" xfId="3" applyFont="1" applyFill="1"/>
    <xf numFmtId="2" fontId="27" fillId="28" borderId="0" xfId="3" applyNumberFormat="1" applyFont="1" applyFill="1" applyAlignment="1">
      <alignment horizontal="center"/>
    </xf>
    <xf numFmtId="2" fontId="27" fillId="27" borderId="0" xfId="3" applyNumberFormat="1" applyFont="1" applyFill="1" applyAlignment="1">
      <alignment horizontal="center"/>
    </xf>
    <xf numFmtId="2" fontId="27" fillId="27" borderId="11" xfId="3" applyNumberFormat="1" applyFont="1" applyFill="1" applyBorder="1" applyAlignment="1">
      <alignment horizontal="center"/>
    </xf>
    <xf numFmtId="0" fontId="41" fillId="0" borderId="0" xfId="3" applyFont="1"/>
    <xf numFmtId="0" fontId="41" fillId="5" borderId="0" xfId="3" applyFont="1" applyFill="1"/>
    <xf numFmtId="0" fontId="42" fillId="5" borderId="0" xfId="3" applyFont="1" applyFill="1"/>
    <xf numFmtId="2" fontId="41" fillId="0" borderId="0" xfId="3" applyNumberFormat="1" applyFont="1"/>
    <xf numFmtId="0" fontId="41" fillId="5" borderId="0" xfId="3" applyFont="1" applyFill="1" applyAlignment="1">
      <alignment wrapText="1"/>
    </xf>
    <xf numFmtId="0" fontId="41" fillId="0" borderId="0" xfId="3" applyFont="1" applyAlignment="1">
      <alignment wrapText="1"/>
    </xf>
    <xf numFmtId="0" fontId="1" fillId="5" borderId="17" xfId="3" applyFont="1" applyFill="1" applyBorder="1"/>
    <xf numFmtId="0" fontId="1" fillId="5" borderId="11" xfId="3" applyFont="1" applyFill="1" applyBorder="1"/>
    <xf numFmtId="0" fontId="36" fillId="25" borderId="12" xfId="3" applyFont="1" applyFill="1" applyBorder="1" applyAlignment="1">
      <alignment horizontal="center" vertical="center"/>
    </xf>
    <xf numFmtId="0" fontId="36" fillId="25" borderId="18" xfId="3" applyFont="1" applyFill="1" applyBorder="1"/>
    <xf numFmtId="0" fontId="36" fillId="26" borderId="13" xfId="3" applyFont="1" applyFill="1" applyBorder="1" applyAlignment="1">
      <alignment horizontal="center" wrapText="1"/>
    </xf>
    <xf numFmtId="0" fontId="18" fillId="27" borderId="0" xfId="3" applyFont="1" applyFill="1" applyAlignment="1">
      <alignment horizontal="left"/>
    </xf>
    <xf numFmtId="0" fontId="18" fillId="18" borderId="11" xfId="3" applyFont="1" applyFill="1" applyBorder="1" applyAlignment="1">
      <alignment horizontal="center"/>
    </xf>
    <xf numFmtId="0" fontId="17" fillId="5" borderId="14" xfId="3" applyFont="1" applyFill="1" applyBorder="1" applyAlignment="1">
      <alignment horizontal="center" wrapText="1"/>
    </xf>
    <xf numFmtId="0" fontId="17" fillId="5" borderId="0" xfId="3" applyFont="1" applyFill="1" applyAlignment="1">
      <alignment horizontal="center" wrapText="1"/>
    </xf>
    <xf numFmtId="0" fontId="17" fillId="27" borderId="0" xfId="3" applyFont="1" applyFill="1" applyAlignment="1">
      <alignment horizontal="center" wrapText="1"/>
    </xf>
    <xf numFmtId="0" fontId="17" fillId="18" borderId="11" xfId="3" applyFont="1" applyFill="1" applyBorder="1" applyAlignment="1">
      <alignment horizontal="center" wrapText="1"/>
    </xf>
    <xf numFmtId="0" fontId="18" fillId="5" borderId="14" xfId="3" applyFont="1" applyFill="1" applyBorder="1" applyAlignment="1">
      <alignment horizontal="center"/>
    </xf>
    <xf numFmtId="0" fontId="18" fillId="5" borderId="0" xfId="3" applyFont="1" applyFill="1" applyAlignment="1">
      <alignment horizontal="center"/>
    </xf>
    <xf numFmtId="0" fontId="16" fillId="29" borderId="14" xfId="3" applyFont="1" applyFill="1" applyBorder="1" applyAlignment="1">
      <alignment horizontal="left" vertical="center"/>
    </xf>
    <xf numFmtId="164" fontId="16" fillId="29" borderId="0" xfId="7" applyFont="1" applyFill="1" applyBorder="1" applyAlignment="1">
      <alignment horizontal="center"/>
    </xf>
    <xf numFmtId="164" fontId="16" fillId="20" borderId="11" xfId="7" applyFont="1" applyFill="1" applyBorder="1" applyAlignment="1">
      <alignment horizontal="center"/>
    </xf>
    <xf numFmtId="164" fontId="16" fillId="5" borderId="14" xfId="7" applyFont="1" applyFill="1" applyBorder="1" applyAlignment="1">
      <alignment horizontal="center"/>
    </xf>
    <xf numFmtId="164" fontId="16" fillId="5" borderId="0" xfId="7" applyFont="1" applyFill="1" applyBorder="1" applyAlignment="1">
      <alignment horizontal="center"/>
    </xf>
    <xf numFmtId="0" fontId="18" fillId="27" borderId="14" xfId="3" applyFont="1" applyFill="1" applyBorder="1" applyAlignment="1">
      <alignment horizontal="left" vertical="center"/>
    </xf>
    <xf numFmtId="0" fontId="18" fillId="27" borderId="0" xfId="3" quotePrefix="1" applyFont="1" applyFill="1" applyAlignment="1">
      <alignment horizontal="center"/>
    </xf>
    <xf numFmtId="0" fontId="18" fillId="18" borderId="11" xfId="3" quotePrefix="1" applyFont="1" applyFill="1" applyBorder="1" applyAlignment="1">
      <alignment horizontal="center"/>
    </xf>
    <xf numFmtId="0" fontId="18" fillId="5" borderId="14" xfId="3" quotePrefix="1" applyFont="1" applyFill="1" applyBorder="1" applyAlignment="1">
      <alignment horizontal="center"/>
    </xf>
    <xf numFmtId="0" fontId="18" fillId="5" borderId="0" xfId="3" quotePrefix="1" applyFont="1" applyFill="1" applyAlignment="1">
      <alignment horizontal="center"/>
    </xf>
    <xf numFmtId="0" fontId="16" fillId="29" borderId="0" xfId="3" applyFont="1" applyFill="1" applyAlignment="1">
      <alignment horizontal="left" vertical="center"/>
    </xf>
    <xf numFmtId="164" fontId="16" fillId="23" borderId="11" xfId="7" applyFont="1" applyFill="1" applyBorder="1" applyAlignment="1">
      <alignment horizontal="center"/>
    </xf>
    <xf numFmtId="0" fontId="19" fillId="29" borderId="14" xfId="3" applyFont="1" applyFill="1" applyBorder="1" applyAlignment="1">
      <alignment horizontal="left" vertical="center"/>
    </xf>
    <xf numFmtId="0" fontId="19" fillId="29" borderId="0" xfId="3" applyFont="1" applyFill="1" applyAlignment="1">
      <alignment horizontal="left" vertical="center"/>
    </xf>
    <xf numFmtId="2" fontId="16" fillId="5" borderId="14" xfId="3" applyNumberFormat="1" applyFont="1" applyFill="1" applyBorder="1" applyAlignment="1">
      <alignment horizontal="center"/>
    </xf>
    <xf numFmtId="2" fontId="16" fillId="5" borderId="0" xfId="3" applyNumberFormat="1" applyFont="1" applyFill="1" applyAlignment="1">
      <alignment horizontal="center"/>
    </xf>
    <xf numFmtId="0" fontId="18" fillId="27" borderId="0" xfId="3" applyFont="1" applyFill="1" applyAlignment="1">
      <alignment horizontal="left" vertical="center"/>
    </xf>
    <xf numFmtId="2" fontId="18" fillId="18" borderId="11" xfId="3" applyNumberFormat="1" applyFont="1" applyFill="1" applyBorder="1" applyAlignment="1">
      <alignment horizontal="center"/>
    </xf>
    <xf numFmtId="2" fontId="18" fillId="5" borderId="14" xfId="3" applyNumberFormat="1" applyFont="1" applyFill="1" applyBorder="1" applyAlignment="1">
      <alignment horizontal="center"/>
    </xf>
    <xf numFmtId="2" fontId="18" fillId="5" borderId="0" xfId="3" applyNumberFormat="1" applyFont="1" applyFill="1" applyAlignment="1">
      <alignment horizontal="center"/>
    </xf>
    <xf numFmtId="0" fontId="16" fillId="29" borderId="15" xfId="3" applyFont="1" applyFill="1" applyBorder="1" applyAlignment="1">
      <alignment horizontal="left" vertical="center"/>
    </xf>
    <xf numFmtId="0" fontId="16" fillId="29" borderId="17" xfId="3" applyFont="1" applyFill="1" applyBorder="1" applyAlignment="1">
      <alignment horizontal="left" vertical="center"/>
    </xf>
    <xf numFmtId="2" fontId="16" fillId="20" borderId="16" xfId="7" applyNumberFormat="1" applyFont="1" applyFill="1" applyBorder="1" applyAlignment="1">
      <alignment horizontal="center"/>
    </xf>
    <xf numFmtId="2" fontId="16" fillId="5" borderId="14" xfId="7" applyNumberFormat="1" applyFont="1" applyFill="1" applyBorder="1" applyAlignment="1">
      <alignment horizontal="center"/>
    </xf>
    <xf numFmtId="2" fontId="16" fillId="5" borderId="0" xfId="7" applyNumberFormat="1" applyFont="1" applyFill="1" applyBorder="1" applyAlignment="1">
      <alignment horizontal="center"/>
    </xf>
    <xf numFmtId="0" fontId="1" fillId="5" borderId="18" xfId="3" applyFont="1" applyFill="1" applyBorder="1"/>
    <xf numFmtId="0" fontId="40" fillId="26" borderId="6" xfId="3" applyFont="1" applyFill="1" applyBorder="1" applyAlignment="1">
      <alignment horizontal="center" vertical="center" wrapText="1"/>
    </xf>
    <xf numFmtId="0" fontId="1" fillId="5" borderId="14" xfId="3" applyFont="1" applyFill="1" applyBorder="1"/>
    <xf numFmtId="0" fontId="17" fillId="25" borderId="14" xfId="3" applyFont="1" applyFill="1" applyBorder="1" applyAlignment="1">
      <alignment horizontal="left" vertical="center"/>
    </xf>
    <xf numFmtId="0" fontId="40" fillId="26" borderId="7" xfId="3" applyFont="1" applyFill="1" applyBorder="1" applyAlignment="1">
      <alignment horizontal="center" wrapText="1"/>
    </xf>
    <xf numFmtId="0" fontId="17" fillId="27" borderId="14" xfId="3" applyFont="1" applyFill="1" applyBorder="1"/>
    <xf numFmtId="0" fontId="17" fillId="28" borderId="0" xfId="3" applyFont="1" applyFill="1"/>
    <xf numFmtId="0" fontId="43" fillId="29" borderId="14" xfId="3" applyFont="1" applyFill="1" applyBorder="1"/>
    <xf numFmtId="0" fontId="43" fillId="20" borderId="0" xfId="3" applyFont="1" applyFill="1"/>
    <xf numFmtId="0" fontId="28" fillId="20" borderId="11" xfId="3" applyFont="1" applyFill="1" applyBorder="1"/>
    <xf numFmtId="0" fontId="23" fillId="20" borderId="7" xfId="3" applyFont="1" applyFill="1" applyBorder="1" applyAlignment="1">
      <alignment horizontal="center"/>
    </xf>
    <xf numFmtId="0" fontId="28" fillId="20" borderId="0" xfId="3" applyFont="1" applyFill="1"/>
    <xf numFmtId="4" fontId="23" fillId="20" borderId="7" xfId="3" applyNumberFormat="1" applyFont="1" applyFill="1" applyBorder="1" applyAlignment="1">
      <alignment horizontal="center"/>
    </xf>
    <xf numFmtId="0" fontId="23" fillId="29" borderId="14" xfId="3" applyFont="1" applyFill="1" applyBorder="1" applyAlignment="1">
      <alignment vertical="top" wrapText="1"/>
    </xf>
    <xf numFmtId="0" fontId="28" fillId="20" borderId="11" xfId="3" applyFont="1" applyFill="1" applyBorder="1" applyAlignment="1">
      <alignment horizontal="center" vertical="center"/>
    </xf>
    <xf numFmtId="4" fontId="23" fillId="20" borderId="7" xfId="3" applyNumberFormat="1" applyFont="1" applyFill="1" applyBorder="1" applyAlignment="1">
      <alignment horizontal="center" vertical="center"/>
    </xf>
    <xf numFmtId="0" fontId="24" fillId="29" borderId="14" xfId="3" applyFont="1" applyFill="1" applyBorder="1"/>
    <xf numFmtId="0" fontId="1" fillId="0" borderId="11" xfId="3" applyFont="1" applyBorder="1"/>
    <xf numFmtId="0" fontId="23" fillId="29" borderId="14" xfId="3" applyFont="1" applyFill="1" applyBorder="1"/>
    <xf numFmtId="4" fontId="23" fillId="30" borderId="7" xfId="3" quotePrefix="1" applyNumberFormat="1" applyFont="1" applyFill="1" applyBorder="1" applyAlignment="1">
      <alignment horizontal="center"/>
    </xf>
    <xf numFmtId="0" fontId="23" fillId="29" borderId="14" xfId="3" applyFont="1" applyFill="1" applyBorder="1" applyAlignment="1">
      <alignment wrapText="1"/>
    </xf>
    <xf numFmtId="0" fontId="1" fillId="20" borderId="11" xfId="3" applyFont="1" applyFill="1" applyBorder="1" applyAlignment="1">
      <alignment horizontal="center"/>
    </xf>
    <xf numFmtId="4" fontId="23" fillId="20" borderId="8" xfId="3" applyNumberFormat="1" applyFont="1" applyFill="1" applyBorder="1" applyAlignment="1">
      <alignment horizontal="center"/>
    </xf>
    <xf numFmtId="0" fontId="44" fillId="29" borderId="14" xfId="3" applyFont="1" applyFill="1" applyBorder="1"/>
    <xf numFmtId="0" fontId="44" fillId="20" borderId="0" xfId="3" applyFont="1" applyFill="1"/>
    <xf numFmtId="4" fontId="17" fillId="31" borderId="42" xfId="3" applyNumberFormat="1" applyFont="1" applyFill="1" applyBorder="1" applyAlignment="1">
      <alignment horizontal="center"/>
    </xf>
    <xf numFmtId="0" fontId="23" fillId="20" borderId="19" xfId="3" applyFont="1" applyFill="1" applyBorder="1" applyAlignment="1">
      <alignment horizontal="center"/>
    </xf>
    <xf numFmtId="3" fontId="23" fillId="20" borderId="7" xfId="3" applyNumberFormat="1" applyFont="1" applyFill="1" applyBorder="1" applyAlignment="1">
      <alignment horizontal="center"/>
    </xf>
    <xf numFmtId="0" fontId="27" fillId="27" borderId="15" xfId="3" applyFont="1" applyFill="1" applyBorder="1"/>
    <xf numFmtId="0" fontId="27" fillId="28" borderId="17" xfId="3" applyFont="1" applyFill="1" applyBorder="1"/>
    <xf numFmtId="2" fontId="27" fillId="28" borderId="16" xfId="3" applyNumberFormat="1" applyFont="1" applyFill="1" applyBorder="1" applyAlignment="1">
      <alignment horizontal="center"/>
    </xf>
    <xf numFmtId="2" fontId="27" fillId="32" borderId="16" xfId="3" applyNumberFormat="1" applyFont="1" applyFill="1" applyBorder="1" applyAlignment="1">
      <alignment horizontal="center"/>
    </xf>
    <xf numFmtId="0" fontId="45" fillId="0" borderId="31" xfId="3" applyFont="1" applyBorder="1"/>
    <xf numFmtId="0" fontId="2" fillId="0" borderId="0" xfId="3" applyFont="1"/>
    <xf numFmtId="0" fontId="1" fillId="0" borderId="32" xfId="3" applyFont="1" applyBorder="1"/>
    <xf numFmtId="0" fontId="1" fillId="0" borderId="31" xfId="3" applyFont="1" applyBorder="1"/>
    <xf numFmtId="10" fontId="1" fillId="0" borderId="0" xfId="3" applyNumberFormat="1" applyFont="1"/>
    <xf numFmtId="0" fontId="46" fillId="0" borderId="0" xfId="3" applyFont="1"/>
    <xf numFmtId="0" fontId="2" fillId="15" borderId="0" xfId="3" applyFont="1" applyFill="1"/>
    <xf numFmtId="165" fontId="0" fillId="14" borderId="0" xfId="6" applyNumberFormat="1" applyFont="1" applyFill="1"/>
    <xf numFmtId="0" fontId="3" fillId="0" borderId="32" xfId="3" applyBorder="1"/>
    <xf numFmtId="0" fontId="1" fillId="0" borderId="39" xfId="3" applyFont="1" applyBorder="1"/>
    <xf numFmtId="0" fontId="1" fillId="0" borderId="41" xfId="3" applyFont="1" applyBorder="1"/>
    <xf numFmtId="0" fontId="1" fillId="0" borderId="38" xfId="3" applyFont="1" applyBorder="1"/>
    <xf numFmtId="10" fontId="3" fillId="0" borderId="0" xfId="3" applyNumberFormat="1"/>
    <xf numFmtId="8" fontId="3" fillId="0" borderId="0" xfId="3" applyNumberFormat="1"/>
    <xf numFmtId="0" fontId="1" fillId="0" borderId="0" xfId="3" applyFont="1" applyAlignment="1">
      <alignment horizontal="center"/>
    </xf>
    <xf numFmtId="10" fontId="1" fillId="14" borderId="0" xfId="3" applyNumberFormat="1" applyFont="1" applyFill="1"/>
    <xf numFmtId="0" fontId="3" fillId="14" borderId="0" xfId="3" applyFill="1"/>
    <xf numFmtId="0" fontId="47" fillId="15" borderId="0" xfId="3" applyFont="1" applyFill="1" applyAlignment="1">
      <alignment horizontal="center"/>
    </xf>
    <xf numFmtId="0" fontId="48" fillId="0" borderId="0" xfId="3" applyFont="1"/>
    <xf numFmtId="0" fontId="48" fillId="15" borderId="0" xfId="3" applyFont="1" applyFill="1"/>
    <xf numFmtId="0" fontId="37" fillId="8" borderId="12" xfId="3" applyFont="1" applyFill="1" applyBorder="1"/>
    <xf numFmtId="0" fontId="37" fillId="8" borderId="13" xfId="3" applyFont="1" applyFill="1" applyBorder="1"/>
    <xf numFmtId="0" fontId="1" fillId="0" borderId="0" xfId="0" applyFont="1" applyAlignment="1">
      <alignment horizontal="center"/>
    </xf>
    <xf numFmtId="0" fontId="0" fillId="0" borderId="0" xfId="0" applyAlignment="1">
      <alignment horizontal="right"/>
    </xf>
    <xf numFmtId="0" fontId="14" fillId="5" borderId="17" xfId="3" applyFont="1" applyFill="1" applyBorder="1" applyAlignment="1">
      <alignment vertical="center"/>
    </xf>
    <xf numFmtId="0" fontId="15" fillId="5" borderId="17" xfId="3" applyFont="1" applyFill="1" applyBorder="1"/>
    <xf numFmtId="0" fontId="51" fillId="5" borderId="0" xfId="3" applyFont="1" applyFill="1" applyAlignment="1">
      <alignment vertical="center"/>
    </xf>
    <xf numFmtId="0" fontId="28" fillId="34" borderId="20" xfId="3" applyFont="1" applyFill="1" applyBorder="1" applyAlignment="1">
      <alignment horizontal="left" vertical="top" wrapText="1"/>
    </xf>
    <xf numFmtId="0" fontId="28" fillId="34" borderId="48" xfId="3" applyFont="1" applyFill="1" applyBorder="1" applyAlignment="1">
      <alignment horizontal="left" vertical="top" wrapText="1"/>
    </xf>
    <xf numFmtId="0" fontId="28" fillId="34" borderId="49" xfId="3" applyFont="1" applyFill="1" applyBorder="1" applyAlignment="1">
      <alignment horizontal="left" vertical="top" wrapText="1"/>
    </xf>
    <xf numFmtId="0" fontId="53" fillId="5" borderId="0" xfId="3" applyFont="1" applyFill="1" applyAlignment="1">
      <alignment horizontal="left" vertical="top" wrapText="1"/>
    </xf>
    <xf numFmtId="0" fontId="28" fillId="5" borderId="0" xfId="3" applyFont="1" applyFill="1" applyAlignment="1">
      <alignment horizontal="left" vertical="top" wrapText="1"/>
    </xf>
    <xf numFmtId="0" fontId="17" fillId="33" borderId="49" xfId="3" applyFont="1" applyFill="1" applyBorder="1" applyAlignment="1">
      <alignment horizontal="center" vertical="center"/>
    </xf>
    <xf numFmtId="0" fontId="23" fillId="34" borderId="43" xfId="3" applyFont="1" applyFill="1" applyBorder="1" applyAlignment="1">
      <alignment horizontal="center" vertical="center" wrapText="1"/>
    </xf>
    <xf numFmtId="0" fontId="52" fillId="0" borderId="43" xfId="3" applyFont="1" applyBorder="1" applyAlignment="1">
      <alignment horizontal="center" wrapText="1"/>
    </xf>
    <xf numFmtId="14" fontId="28" fillId="34" borderId="44" xfId="3" applyNumberFormat="1" applyFont="1" applyFill="1" applyBorder="1" applyAlignment="1">
      <alignment horizontal="center" wrapText="1"/>
    </xf>
    <xf numFmtId="0" fontId="28" fillId="5" borderId="44" xfId="3" applyFont="1" applyFill="1" applyBorder="1" applyAlignment="1">
      <alignment wrapText="1"/>
    </xf>
    <xf numFmtId="15" fontId="28" fillId="34" borderId="44" xfId="3" applyNumberFormat="1" applyFont="1" applyFill="1" applyBorder="1" applyAlignment="1">
      <alignment horizontal="center" wrapText="1"/>
    </xf>
    <xf numFmtId="0" fontId="28" fillId="34" borderId="51" xfId="3" applyFont="1" applyFill="1" applyBorder="1" applyAlignment="1">
      <alignment horizontal="center" wrapText="1"/>
    </xf>
    <xf numFmtId="0" fontId="28" fillId="5" borderId="51" xfId="3" applyFont="1" applyFill="1" applyBorder="1" applyAlignment="1">
      <alignment wrapText="1"/>
    </xf>
    <xf numFmtId="0" fontId="27" fillId="34" borderId="52" xfId="3" applyFont="1" applyFill="1" applyBorder="1" applyAlignment="1">
      <alignment horizontal="right" wrapText="1"/>
    </xf>
    <xf numFmtId="0" fontId="28" fillId="5" borderId="52" xfId="3" applyFont="1" applyFill="1" applyBorder="1" applyAlignment="1">
      <alignment wrapText="1"/>
    </xf>
    <xf numFmtId="0" fontId="27" fillId="5" borderId="14" xfId="3" applyFont="1" applyFill="1" applyBorder="1" applyAlignment="1">
      <alignment horizontal="center" wrapText="1"/>
    </xf>
    <xf numFmtId="0" fontId="28" fillId="5" borderId="0" xfId="3" applyFont="1" applyFill="1" applyAlignment="1">
      <alignment wrapText="1"/>
    </xf>
    <xf numFmtId="0" fontId="28" fillId="5" borderId="0" xfId="3" applyFont="1" applyFill="1" applyAlignment="1">
      <alignment horizontal="center" vertical="center" wrapText="1"/>
    </xf>
    <xf numFmtId="0" fontId="17" fillId="33" borderId="20" xfId="3" applyFont="1" applyFill="1" applyBorder="1" applyAlignment="1">
      <alignment horizontal="center" vertical="center" wrapText="1"/>
    </xf>
    <xf numFmtId="0" fontId="17" fillId="33" borderId="50" xfId="3" applyFont="1" applyFill="1" applyBorder="1" applyAlignment="1">
      <alignment horizontal="center" vertical="center" wrapText="1"/>
    </xf>
    <xf numFmtId="0" fontId="17" fillId="33" borderId="53" xfId="3" applyFont="1" applyFill="1" applyBorder="1"/>
    <xf numFmtId="0" fontId="28" fillId="34" borderId="29" xfId="3" applyFont="1" applyFill="1" applyBorder="1"/>
    <xf numFmtId="0" fontId="28" fillId="5" borderId="44" xfId="3" applyFont="1" applyFill="1" applyBorder="1"/>
    <xf numFmtId="0" fontId="28" fillId="34" borderId="54" xfId="3" applyFont="1" applyFill="1" applyBorder="1"/>
    <xf numFmtId="0" fontId="28" fillId="5" borderId="55" xfId="3" applyFont="1" applyFill="1" applyBorder="1"/>
    <xf numFmtId="0" fontId="27" fillId="34" borderId="56" xfId="3" applyFont="1" applyFill="1" applyBorder="1" applyAlignment="1">
      <alignment horizontal="right"/>
    </xf>
    <xf numFmtId="0" fontId="28" fillId="5" borderId="52" xfId="3" applyFont="1" applyFill="1" applyBorder="1"/>
    <xf numFmtId="0" fontId="28" fillId="5" borderId="0" xfId="3" applyFont="1" applyFill="1"/>
    <xf numFmtId="0" fontId="28" fillId="0" borderId="0" xfId="3" applyFont="1"/>
    <xf numFmtId="0" fontId="49" fillId="5" borderId="0" xfId="3" applyFont="1" applyFill="1" applyAlignment="1">
      <alignment horizontal="center" vertical="center" wrapText="1"/>
    </xf>
    <xf numFmtId="0" fontId="48" fillId="33" borderId="49" xfId="3" applyFont="1" applyFill="1" applyBorder="1" applyAlignment="1">
      <alignment horizontal="center" vertical="center" wrapText="1"/>
    </xf>
    <xf numFmtId="0" fontId="28" fillId="5" borderId="57" xfId="3" applyFont="1" applyFill="1" applyBorder="1" applyAlignment="1">
      <alignment horizontal="left" vertical="top" wrapText="1"/>
    </xf>
    <xf numFmtId="0" fontId="28" fillId="5" borderId="46" xfId="3" applyFont="1" applyFill="1" applyBorder="1" applyAlignment="1">
      <alignment horizontal="left" vertical="top" wrapText="1"/>
    </xf>
    <xf numFmtId="0" fontId="1" fillId="5" borderId="0" xfId="3" applyFont="1" applyFill="1" applyAlignment="1">
      <alignment horizontal="left" vertical="top" wrapText="1"/>
    </xf>
    <xf numFmtId="0" fontId="28" fillId="5" borderId="57" xfId="3" applyFont="1" applyFill="1" applyBorder="1" applyAlignment="1">
      <alignment horizontal="left" wrapText="1"/>
    </xf>
    <xf numFmtId="0" fontId="28" fillId="5" borderId="46" xfId="3" applyFont="1" applyFill="1" applyBorder="1" applyAlignment="1">
      <alignment wrapText="1"/>
    </xf>
    <xf numFmtId="43" fontId="0" fillId="14" borderId="0" xfId="6" applyFont="1" applyFill="1"/>
    <xf numFmtId="43" fontId="1" fillId="0" borderId="0" xfId="3" applyNumberFormat="1" applyFont="1"/>
    <xf numFmtId="0" fontId="52" fillId="5" borderId="50" xfId="3" applyFont="1" applyFill="1" applyBorder="1" applyAlignment="1">
      <alignment horizontal="left" vertical="center" wrapText="1"/>
    </xf>
    <xf numFmtId="0" fontId="52" fillId="5" borderId="49" xfId="3" applyFont="1" applyFill="1" applyBorder="1" applyAlignment="1">
      <alignment horizontal="left" vertical="center" wrapText="1"/>
    </xf>
    <xf numFmtId="0" fontId="28" fillId="5" borderId="9" xfId="3" applyFont="1" applyFill="1" applyBorder="1" applyAlignment="1">
      <alignment vertical="center"/>
    </xf>
    <xf numFmtId="0" fontId="2" fillId="0" borderId="0" xfId="3" applyFont="1" applyAlignment="1">
      <alignment wrapText="1"/>
    </xf>
    <xf numFmtId="0" fontId="1" fillId="0" borderId="0" xfId="3" applyFont="1" applyAlignment="1">
      <alignment horizontal="right"/>
    </xf>
    <xf numFmtId="0" fontId="2" fillId="15" borderId="0" xfId="3" applyFont="1" applyFill="1" applyAlignment="1">
      <alignment horizontal="right"/>
    </xf>
    <xf numFmtId="0" fontId="2" fillId="0" borderId="0" xfId="3" applyFont="1" applyAlignment="1">
      <alignment horizontal="left" wrapText="1"/>
    </xf>
    <xf numFmtId="0" fontId="2" fillId="15" borderId="0" xfId="3" applyFont="1" applyFill="1" applyAlignment="1">
      <alignment horizontal="right" vertical="center"/>
    </xf>
    <xf numFmtId="0" fontId="2" fillId="0" borderId="0" xfId="3" applyFont="1" applyAlignment="1">
      <alignment vertical="center" wrapText="1"/>
    </xf>
    <xf numFmtId="0" fontId="57" fillId="0" borderId="32" xfId="3" applyFont="1" applyBorder="1" applyAlignment="1">
      <alignment horizontal="right"/>
    </xf>
    <xf numFmtId="165" fontId="3" fillId="0" borderId="32" xfId="3" applyNumberFormat="1" applyBorder="1"/>
    <xf numFmtId="0" fontId="57" fillId="0" borderId="0" xfId="3" applyFont="1" applyAlignment="1">
      <alignment horizontal="right"/>
    </xf>
    <xf numFmtId="8" fontId="3" fillId="14" borderId="0" xfId="3" quotePrefix="1" applyNumberFormat="1" applyFill="1"/>
    <xf numFmtId="8" fontId="3" fillId="14" borderId="0" xfId="3" applyNumberFormat="1" applyFill="1"/>
    <xf numFmtId="8" fontId="1" fillId="0" borderId="0" xfId="3" applyNumberFormat="1" applyFont="1"/>
    <xf numFmtId="165" fontId="1" fillId="0" borderId="32" xfId="3" applyNumberFormat="1" applyFont="1" applyBorder="1"/>
    <xf numFmtId="43" fontId="1" fillId="0" borderId="0" xfId="6" applyFont="1"/>
    <xf numFmtId="166" fontId="1" fillId="0" borderId="0" xfId="3" applyNumberFormat="1" applyFont="1"/>
    <xf numFmtId="0" fontId="1" fillId="0" borderId="33" xfId="3" applyFont="1" applyBorder="1"/>
    <xf numFmtId="0" fontId="2" fillId="5" borderId="20" xfId="3" applyFont="1" applyFill="1" applyBorder="1"/>
    <xf numFmtId="0" fontId="2" fillId="5" borderId="34" xfId="3" applyFont="1" applyFill="1" applyBorder="1" applyAlignment="1">
      <alignment horizontal="right"/>
    </xf>
    <xf numFmtId="0" fontId="1" fillId="5" borderId="35" xfId="3" applyFont="1" applyFill="1" applyBorder="1"/>
    <xf numFmtId="0" fontId="1" fillId="5" borderId="31" xfId="3" applyFont="1" applyFill="1" applyBorder="1"/>
    <xf numFmtId="0" fontId="2" fillId="5" borderId="0" xfId="3" applyFont="1" applyFill="1" applyAlignment="1">
      <alignment horizontal="right"/>
    </xf>
    <xf numFmtId="0" fontId="1" fillId="5" borderId="32" xfId="3" applyFont="1" applyFill="1" applyBorder="1"/>
    <xf numFmtId="8" fontId="0" fillId="0" borderId="0" xfId="6" applyNumberFormat="1" applyFont="1"/>
    <xf numFmtId="0" fontId="2" fillId="5" borderId="31" xfId="3" applyFont="1" applyFill="1" applyBorder="1" applyAlignment="1">
      <alignment horizontal="left" vertical="center" wrapText="1"/>
    </xf>
    <xf numFmtId="2" fontId="2" fillId="5" borderId="59" xfId="3" quotePrefix="1" applyNumberFormat="1" applyFont="1" applyFill="1" applyBorder="1" applyAlignment="1">
      <alignment horizontal="right"/>
    </xf>
    <xf numFmtId="0" fontId="56" fillId="7" borderId="31" xfId="3" applyFont="1" applyFill="1" applyBorder="1" applyAlignment="1">
      <alignment horizontal="left" vertical="center" wrapText="1"/>
    </xf>
    <xf numFmtId="2" fontId="56" fillId="7" borderId="59" xfId="3" quotePrefix="1" applyNumberFormat="1" applyFont="1" applyFill="1" applyBorder="1" applyAlignment="1">
      <alignment horizontal="right"/>
    </xf>
    <xf numFmtId="0" fontId="3" fillId="5" borderId="32" xfId="3" applyFill="1" applyBorder="1"/>
    <xf numFmtId="0" fontId="1" fillId="0" borderId="36" xfId="3" applyFont="1" applyBorder="1"/>
    <xf numFmtId="0" fontId="2" fillId="5" borderId="37" xfId="3" applyFont="1" applyFill="1" applyBorder="1" applyAlignment="1">
      <alignment vertical="center"/>
    </xf>
    <xf numFmtId="0" fontId="1" fillId="5" borderId="60" xfId="3" applyFont="1" applyFill="1" applyBorder="1"/>
    <xf numFmtId="0" fontId="1" fillId="5" borderId="38" xfId="3" applyFont="1" applyFill="1" applyBorder="1"/>
    <xf numFmtId="0" fontId="1" fillId="0" borderId="37" xfId="3" applyFont="1" applyBorder="1"/>
    <xf numFmtId="0" fontId="1" fillId="0" borderId="40" xfId="3" applyFont="1" applyBorder="1"/>
    <xf numFmtId="0" fontId="3" fillId="0" borderId="31" xfId="3" applyBorder="1"/>
    <xf numFmtId="0" fontId="58" fillId="0" borderId="0" xfId="3" applyFont="1"/>
    <xf numFmtId="0" fontId="3" fillId="0" borderId="0" xfId="3" applyAlignment="1">
      <alignment horizontal="right"/>
    </xf>
    <xf numFmtId="43" fontId="0" fillId="0" borderId="0" xfId="6" applyFont="1"/>
    <xf numFmtId="166" fontId="3" fillId="0" borderId="0" xfId="3" applyNumberFormat="1"/>
    <xf numFmtId="0" fontId="3" fillId="5" borderId="35" xfId="3" applyFill="1" applyBorder="1"/>
    <xf numFmtId="0" fontId="3" fillId="5" borderId="31" xfId="3" applyFill="1" applyBorder="1"/>
    <xf numFmtId="2" fontId="2" fillId="5" borderId="5" xfId="3" applyNumberFormat="1" applyFont="1" applyFill="1" applyBorder="1" applyAlignment="1">
      <alignment horizontal="right"/>
    </xf>
    <xf numFmtId="0" fontId="3" fillId="0" borderId="37" xfId="3" applyBorder="1"/>
    <xf numFmtId="0" fontId="3" fillId="5" borderId="41" xfId="3" applyFill="1" applyBorder="1"/>
    <xf numFmtId="0" fontId="3" fillId="5" borderId="38" xfId="3" applyFill="1" applyBorder="1"/>
    <xf numFmtId="0" fontId="3" fillId="0" borderId="41" xfId="3" applyBorder="1"/>
    <xf numFmtId="0" fontId="3" fillId="0" borderId="38" xfId="3" applyBorder="1"/>
    <xf numFmtId="0" fontId="59" fillId="0" borderId="0" xfId="3" applyFont="1"/>
    <xf numFmtId="0" fontId="2" fillId="7" borderId="31" xfId="3" applyFont="1" applyFill="1" applyBorder="1" applyAlignment="1">
      <alignment horizontal="left" vertical="center" wrapText="1"/>
    </xf>
    <xf numFmtId="2" fontId="2" fillId="7" borderId="59" xfId="3" quotePrefix="1" applyNumberFormat="1" applyFont="1" applyFill="1" applyBorder="1" applyAlignment="1">
      <alignment horizontal="right"/>
    </xf>
    <xf numFmtId="10" fontId="3" fillId="14" borderId="0" xfId="3" applyNumberFormat="1" applyFill="1"/>
    <xf numFmtId="0" fontId="21" fillId="5" borderId="0" xfId="3" applyFont="1" applyFill="1" applyAlignment="1">
      <alignment horizontal="center"/>
    </xf>
    <xf numFmtId="0" fontId="28" fillId="5" borderId="43" xfId="3" applyFont="1" applyFill="1" applyBorder="1" applyAlignment="1">
      <alignment horizontal="left" vertical="top" wrapText="1"/>
    </xf>
    <xf numFmtId="0" fontId="28" fillId="5" borderId="36" xfId="3" applyFont="1" applyFill="1" applyBorder="1" applyAlignment="1">
      <alignment horizontal="left" vertical="top" wrapText="1"/>
    </xf>
    <xf numFmtId="0" fontId="28" fillId="5" borderId="0" xfId="3" applyFont="1" applyFill="1" applyAlignment="1">
      <alignment vertical="top" wrapText="1"/>
    </xf>
    <xf numFmtId="0" fontId="27" fillId="4" borderId="9" xfId="1" applyFont="1" applyFill="1" applyBorder="1" applyAlignment="1">
      <alignment vertical="top" wrapText="1"/>
    </xf>
    <xf numFmtId="0" fontId="28" fillId="34" borderId="39" xfId="3" applyFont="1" applyFill="1" applyBorder="1" applyAlignment="1">
      <alignment horizontal="center" vertical="top" wrapText="1"/>
    </xf>
    <xf numFmtId="0" fontId="28" fillId="34" borderId="47" xfId="3" applyFont="1" applyFill="1" applyBorder="1" applyAlignment="1">
      <alignment horizontal="center" vertical="top" wrapText="1"/>
    </xf>
    <xf numFmtId="0" fontId="12" fillId="6" borderId="14" xfId="3" applyFont="1" applyFill="1" applyBorder="1" applyAlignment="1">
      <alignment horizontal="center" vertical="center" wrapText="1"/>
    </xf>
    <xf numFmtId="0" fontId="12" fillId="6" borderId="0" xfId="3" applyFont="1" applyFill="1" applyAlignment="1">
      <alignment horizontal="center" vertical="center" wrapText="1"/>
    </xf>
    <xf numFmtId="0" fontId="12" fillId="6" borderId="14" xfId="3" applyFont="1" applyFill="1" applyBorder="1" applyAlignment="1">
      <alignment horizontal="center" wrapText="1"/>
    </xf>
    <xf numFmtId="0" fontId="12" fillId="6" borderId="0" xfId="3" applyFont="1" applyFill="1" applyAlignment="1">
      <alignment horizontal="center" wrapText="1"/>
    </xf>
    <xf numFmtId="0" fontId="12" fillId="6" borderId="14" xfId="3" applyFont="1" applyFill="1" applyBorder="1" applyAlignment="1">
      <alignment horizontal="center" vertical="top" wrapText="1"/>
    </xf>
    <xf numFmtId="0" fontId="12" fillId="6" borderId="0" xfId="3" applyFont="1" applyFill="1" applyAlignment="1">
      <alignment horizontal="center" vertical="top" wrapText="1"/>
    </xf>
    <xf numFmtId="0" fontId="9" fillId="6" borderId="14" xfId="4" applyFill="1" applyBorder="1" applyAlignment="1">
      <alignment horizontal="center"/>
      <protection locked="0"/>
    </xf>
    <xf numFmtId="0" fontId="9" fillId="6" borderId="0" xfId="4" applyFill="1" applyBorder="1" applyAlignment="1">
      <alignment horizontal="center"/>
      <protection locked="0"/>
    </xf>
    <xf numFmtId="0" fontId="11" fillId="7" borderId="14" xfId="3" applyFont="1" applyFill="1" applyBorder="1" applyAlignment="1">
      <alignment horizontal="center" wrapText="1"/>
    </xf>
    <xf numFmtId="0" fontId="11" fillId="7" borderId="0" xfId="3" applyFont="1" applyFill="1" applyAlignment="1">
      <alignment horizontal="center" wrapText="1"/>
    </xf>
    <xf numFmtId="0" fontId="49" fillId="33" borderId="39" xfId="3" applyFont="1" applyFill="1" applyBorder="1" applyAlignment="1">
      <alignment horizontal="center" vertical="center" wrapText="1"/>
    </xf>
    <xf numFmtId="0" fontId="49" fillId="33" borderId="47" xfId="3" applyFont="1" applyFill="1" applyBorder="1" applyAlignment="1">
      <alignment horizontal="center" vertical="center" wrapText="1"/>
    </xf>
    <xf numFmtId="0" fontId="27" fillId="34" borderId="20" xfId="3" applyFont="1" applyFill="1" applyBorder="1" applyAlignment="1">
      <alignment horizontal="left" vertical="center" wrapText="1"/>
    </xf>
    <xf numFmtId="0" fontId="27" fillId="34" borderId="35" xfId="3" applyFont="1" applyFill="1" applyBorder="1" applyAlignment="1">
      <alignment horizontal="left" vertical="center" wrapText="1"/>
    </xf>
    <xf numFmtId="0" fontId="27" fillId="34" borderId="31" xfId="3" applyFont="1" applyFill="1" applyBorder="1" applyAlignment="1">
      <alignment horizontal="left" vertical="center" wrapText="1"/>
    </xf>
    <xf numFmtId="0" fontId="27" fillId="34" borderId="32" xfId="3" applyFont="1" applyFill="1" applyBorder="1" applyAlignment="1">
      <alignment horizontal="left" vertical="center" wrapText="1"/>
    </xf>
    <xf numFmtId="0" fontId="27" fillId="34" borderId="37" xfId="3" applyFont="1" applyFill="1" applyBorder="1" applyAlignment="1">
      <alignment horizontal="left" vertical="center" wrapText="1"/>
    </xf>
    <xf numFmtId="0" fontId="27" fillId="34" borderId="38" xfId="3" applyFont="1" applyFill="1" applyBorder="1" applyAlignment="1">
      <alignment horizontal="left" vertical="center" wrapText="1"/>
    </xf>
    <xf numFmtId="0" fontId="52" fillId="5" borderId="39" xfId="3" applyFont="1" applyFill="1" applyBorder="1" applyAlignment="1">
      <alignment horizontal="left" vertical="center" wrapText="1"/>
    </xf>
    <xf numFmtId="0" fontId="52" fillId="5" borderId="40" xfId="3" applyFont="1" applyFill="1" applyBorder="1" applyAlignment="1">
      <alignment horizontal="left" vertical="center" wrapText="1"/>
    </xf>
    <xf numFmtId="0" fontId="52" fillId="5" borderId="47" xfId="3" applyFont="1" applyFill="1" applyBorder="1" applyAlignment="1">
      <alignment horizontal="left" vertical="center" wrapText="1"/>
    </xf>
    <xf numFmtId="0" fontId="28" fillId="34" borderId="39" xfId="3" applyFont="1" applyFill="1" applyBorder="1" applyAlignment="1">
      <alignment horizontal="left" vertical="top" wrapText="1"/>
    </xf>
    <xf numFmtId="0" fontId="28" fillId="34" borderId="40" xfId="3" applyFont="1" applyFill="1" applyBorder="1" applyAlignment="1">
      <alignment horizontal="left" vertical="top" wrapText="1"/>
    </xf>
    <xf numFmtId="0" fontId="28" fillId="34" borderId="47" xfId="3" applyFont="1" applyFill="1" applyBorder="1" applyAlignment="1">
      <alignment horizontal="left" vertical="top" wrapText="1"/>
    </xf>
    <xf numFmtId="0" fontId="49" fillId="33" borderId="39" xfId="3" applyFont="1" applyFill="1" applyBorder="1" applyAlignment="1">
      <alignment horizontal="center" vertical="center"/>
    </xf>
    <xf numFmtId="0" fontId="49" fillId="33" borderId="40" xfId="3" applyFont="1" applyFill="1" applyBorder="1" applyAlignment="1">
      <alignment horizontal="center" vertical="center"/>
    </xf>
    <xf numFmtId="0" fontId="49" fillId="33" borderId="47" xfId="3" applyFont="1" applyFill="1" applyBorder="1" applyAlignment="1">
      <alignment horizontal="center" vertical="center"/>
    </xf>
    <xf numFmtId="0" fontId="17" fillId="33" borderId="49" xfId="3" applyFont="1" applyFill="1" applyBorder="1" applyAlignment="1">
      <alignment horizontal="center" vertical="center"/>
    </xf>
    <xf numFmtId="0" fontId="17" fillId="34" borderId="50" xfId="3" applyFont="1" applyFill="1" applyBorder="1" applyAlignment="1">
      <alignment horizontal="left" vertical="center" wrapText="1"/>
    </xf>
    <xf numFmtId="0" fontId="17" fillId="34" borderId="33" xfId="3" applyFont="1" applyFill="1" applyBorder="1" applyAlignment="1">
      <alignment horizontal="left" vertical="center" wrapText="1"/>
    </xf>
    <xf numFmtId="0" fontId="17" fillId="34" borderId="36" xfId="3" applyFont="1" applyFill="1" applyBorder="1" applyAlignment="1">
      <alignment horizontal="left" vertical="center" wrapText="1"/>
    </xf>
    <xf numFmtId="0" fontId="17" fillId="33" borderId="35" xfId="3" applyFont="1" applyFill="1" applyBorder="1" applyAlignment="1">
      <alignment horizontal="center" vertical="center"/>
    </xf>
    <xf numFmtId="0" fontId="17" fillId="33" borderId="50" xfId="3" applyFont="1" applyFill="1" applyBorder="1" applyAlignment="1">
      <alignment horizontal="center" vertical="center"/>
    </xf>
    <xf numFmtId="0" fontId="49" fillId="33" borderId="20" xfId="3" applyFont="1" applyFill="1" applyBorder="1" applyAlignment="1">
      <alignment horizontal="center" vertical="center" wrapText="1"/>
    </xf>
    <xf numFmtId="0" fontId="49" fillId="33" borderId="34" xfId="3" applyFont="1" applyFill="1" applyBorder="1" applyAlignment="1">
      <alignment horizontal="center" vertical="center" wrapText="1"/>
    </xf>
    <xf numFmtId="0" fontId="49" fillId="33" borderId="35" xfId="3" applyFont="1" applyFill="1" applyBorder="1" applyAlignment="1">
      <alignment horizontal="center" vertical="center" wrapText="1"/>
    </xf>
    <xf numFmtId="0" fontId="49" fillId="33" borderId="31" xfId="3" applyFont="1" applyFill="1" applyBorder="1" applyAlignment="1">
      <alignment horizontal="center" vertical="center" wrapText="1"/>
    </xf>
    <xf numFmtId="0" fontId="49" fillId="33" borderId="0" xfId="3" applyFont="1" applyFill="1" applyAlignment="1">
      <alignment horizontal="center" vertical="center" wrapText="1"/>
    </xf>
    <xf numFmtId="0" fontId="49" fillId="33" borderId="32" xfId="3" applyFont="1" applyFill="1" applyBorder="1" applyAlignment="1">
      <alignment horizontal="center" vertical="center" wrapText="1"/>
    </xf>
    <xf numFmtId="0" fontId="49" fillId="33" borderId="37" xfId="3" applyFont="1" applyFill="1" applyBorder="1" applyAlignment="1">
      <alignment horizontal="center" vertical="center" wrapText="1"/>
    </xf>
    <xf numFmtId="0" fontId="49" fillId="33" borderId="41" xfId="3" applyFont="1" applyFill="1" applyBorder="1" applyAlignment="1">
      <alignment horizontal="center" vertical="center" wrapText="1"/>
    </xf>
    <xf numFmtId="0" fontId="49" fillId="33" borderId="38" xfId="3" applyFont="1" applyFill="1" applyBorder="1" applyAlignment="1">
      <alignment horizontal="center" vertical="center" wrapText="1"/>
    </xf>
    <xf numFmtId="0" fontId="49" fillId="33" borderId="39" xfId="3" applyFont="1" applyFill="1" applyBorder="1" applyAlignment="1">
      <alignment horizontal="left" vertical="center" wrapText="1"/>
    </xf>
    <xf numFmtId="0" fontId="49" fillId="33" borderId="40" xfId="3" applyFont="1" applyFill="1" applyBorder="1" applyAlignment="1">
      <alignment horizontal="left" vertical="center" wrapText="1"/>
    </xf>
    <xf numFmtId="0" fontId="49" fillId="33" borderId="47" xfId="3" applyFont="1" applyFill="1" applyBorder="1" applyAlignment="1">
      <alignment horizontal="left" vertical="center" wrapText="1"/>
    </xf>
    <xf numFmtId="0" fontId="52" fillId="5" borderId="20" xfId="3" applyFont="1" applyFill="1" applyBorder="1" applyAlignment="1">
      <alignment horizontal="left" vertical="center" wrapText="1"/>
    </xf>
    <xf numFmtId="0" fontId="52" fillId="5" borderId="34" xfId="3" applyFont="1" applyFill="1" applyBorder="1" applyAlignment="1">
      <alignment horizontal="left" vertical="center" wrapText="1"/>
    </xf>
    <xf numFmtId="0" fontId="52" fillId="5" borderId="35" xfId="3" applyFont="1" applyFill="1" applyBorder="1" applyAlignment="1">
      <alignment horizontal="left" vertical="center" wrapText="1"/>
    </xf>
    <xf numFmtId="0" fontId="21" fillId="5" borderId="48" xfId="3" applyFont="1" applyFill="1" applyBorder="1" applyAlignment="1">
      <alignment horizontal="center"/>
    </xf>
    <xf numFmtId="0" fontId="21" fillId="5" borderId="58" xfId="3" applyFont="1" applyFill="1" applyBorder="1" applyAlignment="1">
      <alignment horizontal="center"/>
    </xf>
    <xf numFmtId="0" fontId="54" fillId="5" borderId="57" xfId="3" applyFont="1" applyFill="1" applyBorder="1" applyAlignment="1">
      <alignment horizontal="left" vertical="center"/>
    </xf>
    <xf numFmtId="0" fontId="7" fillId="5" borderId="29" xfId="3" applyFont="1" applyFill="1" applyBorder="1" applyAlignment="1">
      <alignment horizontal="center"/>
    </xf>
    <xf numFmtId="0" fontId="7" fillId="5" borderId="45" xfId="3" applyFont="1" applyFill="1" applyBorder="1" applyAlignment="1">
      <alignment horizontal="center"/>
    </xf>
    <xf numFmtId="0" fontId="21" fillId="5" borderId="29" xfId="3" applyFont="1" applyFill="1" applyBorder="1" applyAlignment="1">
      <alignment horizontal="center"/>
    </xf>
    <xf numFmtId="0" fontId="21" fillId="5" borderId="45" xfId="3" applyFont="1" applyFill="1" applyBorder="1" applyAlignment="1">
      <alignment horizontal="center"/>
    </xf>
    <xf numFmtId="0" fontId="2" fillId="5" borderId="49" xfId="3" applyFont="1" applyFill="1" applyBorder="1" applyAlignment="1">
      <alignment vertical="center" wrapText="1"/>
    </xf>
    <xf numFmtId="0" fontId="48" fillId="0" borderId="49" xfId="3" applyFont="1" applyBorder="1" applyAlignment="1">
      <alignment vertical="center" wrapText="1"/>
    </xf>
    <xf numFmtId="0" fontId="48" fillId="33" borderId="49" xfId="3" applyFont="1" applyFill="1" applyBorder="1" applyAlignment="1">
      <alignment horizontal="center" vertical="center" wrapText="1"/>
    </xf>
    <xf numFmtId="0" fontId="54" fillId="5" borderId="46" xfId="3" applyFont="1" applyFill="1" applyBorder="1" applyAlignment="1">
      <alignment horizontal="left" vertical="center"/>
    </xf>
    <xf numFmtId="0" fontId="54" fillId="5" borderId="50" xfId="3" applyFont="1" applyFill="1" applyBorder="1" applyAlignment="1">
      <alignment horizontal="left" vertical="center"/>
    </xf>
    <xf numFmtId="0" fontId="54" fillId="5" borderId="29" xfId="3" applyFont="1" applyFill="1" applyBorder="1" applyAlignment="1">
      <alignment horizontal="left" vertical="center"/>
    </xf>
    <xf numFmtId="0" fontId="54" fillId="5" borderId="45" xfId="3" applyFont="1" applyFill="1" applyBorder="1" applyAlignment="1">
      <alignment horizontal="left" vertical="center"/>
    </xf>
    <xf numFmtId="0" fontId="22" fillId="0" borderId="18" xfId="3" applyFont="1" applyBorder="1" applyAlignment="1">
      <alignment horizontal="left" wrapText="1"/>
    </xf>
    <xf numFmtId="0" fontId="1" fillId="0" borderId="18" xfId="3" applyFont="1" applyBorder="1" applyAlignment="1">
      <alignment horizontal="left" wrapText="1"/>
    </xf>
    <xf numFmtId="0" fontId="37" fillId="8" borderId="12" xfId="3" applyFont="1" applyFill="1" applyBorder="1" applyAlignment="1">
      <alignment horizontal="center"/>
    </xf>
    <xf numFmtId="0" fontId="37" fillId="8" borderId="13" xfId="3" applyFont="1" applyFill="1" applyBorder="1" applyAlignment="1">
      <alignment horizontal="center"/>
    </xf>
    <xf numFmtId="0" fontId="38" fillId="5" borderId="0" xfId="3" applyFont="1" applyFill="1" applyAlignment="1">
      <alignment horizontal="center"/>
    </xf>
    <xf numFmtId="0" fontId="36" fillId="25" borderId="0" xfId="3" applyFont="1" applyFill="1" applyAlignment="1">
      <alignment horizontal="center" vertical="center"/>
    </xf>
    <xf numFmtId="0" fontId="34" fillId="5" borderId="14" xfId="3" applyFont="1" applyFill="1" applyBorder="1" applyAlignment="1">
      <alignment horizontal="center"/>
    </xf>
    <xf numFmtId="0" fontId="34" fillId="5" borderId="0" xfId="3" applyFont="1" applyFill="1" applyAlignment="1">
      <alignment horizontal="center"/>
    </xf>
    <xf numFmtId="0" fontId="17" fillId="27" borderId="14" xfId="3" applyFont="1" applyFill="1" applyBorder="1" applyAlignment="1">
      <alignment horizontal="center" wrapText="1"/>
    </xf>
    <xf numFmtId="0" fontId="36" fillId="25" borderId="12" xfId="3" applyFont="1" applyFill="1" applyBorder="1" applyAlignment="1">
      <alignment horizontal="center" vertical="center"/>
    </xf>
    <xf numFmtId="0" fontId="36" fillId="25" borderId="18" xfId="3" applyFont="1" applyFill="1" applyBorder="1" applyAlignment="1">
      <alignment horizontal="center" vertical="center"/>
    </xf>
    <xf numFmtId="0" fontId="36" fillId="25" borderId="13" xfId="3" applyFont="1" applyFill="1" applyBorder="1" applyAlignment="1">
      <alignment horizontal="center" vertical="center"/>
    </xf>
    <xf numFmtId="0" fontId="36" fillId="25" borderId="14" xfId="3" applyFont="1" applyFill="1" applyBorder="1" applyAlignment="1">
      <alignment horizontal="center" vertical="center"/>
    </xf>
    <xf numFmtId="0" fontId="36" fillId="25" borderId="11" xfId="3" applyFont="1" applyFill="1" applyBorder="1" applyAlignment="1">
      <alignment horizontal="center" vertical="center"/>
    </xf>
    <xf numFmtId="0" fontId="36" fillId="25" borderId="0" xfId="3" applyFont="1" applyFill="1" applyAlignment="1">
      <alignment horizontal="center" vertical="center" wrapText="1"/>
    </xf>
    <xf numFmtId="0" fontId="40" fillId="25" borderId="0" xfId="3" applyFont="1" applyFill="1" applyAlignment="1">
      <alignment horizontal="center" vertical="center" wrapText="1"/>
    </xf>
    <xf numFmtId="0" fontId="40" fillId="26" borderId="0" xfId="3" applyFont="1" applyFill="1" applyAlignment="1">
      <alignment horizontal="center" vertical="center" wrapText="1"/>
    </xf>
    <xf numFmtId="0" fontId="28" fillId="5" borderId="5" xfId="3" applyFont="1" applyFill="1" applyBorder="1" applyAlignment="1">
      <alignment horizontal="center" vertical="center"/>
    </xf>
    <xf numFmtId="0" fontId="28" fillId="5" borderId="10" xfId="3" applyFont="1" applyFill="1" applyBorder="1" applyAlignment="1">
      <alignment horizontal="center" vertical="center"/>
    </xf>
    <xf numFmtId="0" fontId="34" fillId="17" borderId="0" xfId="3" applyFont="1" applyFill="1" applyAlignment="1">
      <alignment horizontal="center"/>
    </xf>
    <xf numFmtId="0" fontId="17" fillId="9" borderId="0" xfId="3" applyFont="1" applyFill="1" applyAlignment="1">
      <alignment horizontal="center" wrapText="1"/>
    </xf>
    <xf numFmtId="0" fontId="6" fillId="5" borderId="0" xfId="0" applyFont="1" applyFill="1" applyAlignment="1">
      <alignment wrapText="1"/>
    </xf>
    <xf numFmtId="0" fontId="32" fillId="4" borderId="14" xfId="2" applyFont="1" applyFill="1" applyBorder="1" applyAlignment="1">
      <alignment horizontal="center" wrapText="1"/>
    </xf>
    <xf numFmtId="0" fontId="32" fillId="4" borderId="0" xfId="2" applyFont="1" applyFill="1" applyBorder="1" applyAlignment="1">
      <alignment horizontal="center" wrapText="1"/>
    </xf>
    <xf numFmtId="0" fontId="31" fillId="0" borderId="17" xfId="0" applyFont="1" applyBorder="1" applyAlignment="1">
      <alignment horizontal="center" vertical="top" wrapText="1"/>
    </xf>
    <xf numFmtId="0" fontId="2" fillId="0" borderId="0" xfId="3" applyFont="1" applyAlignment="1">
      <alignment wrapText="1"/>
    </xf>
    <xf numFmtId="0" fontId="2" fillId="4" borderId="29" xfId="2" applyFont="1" applyFill="1" applyBorder="1" applyAlignment="1">
      <alignment horizontal="center" wrapText="1"/>
    </xf>
    <xf numFmtId="0" fontId="2" fillId="4" borderId="10" xfId="2" applyFont="1" applyFill="1" applyBorder="1" applyAlignment="1">
      <alignment horizontal="center" wrapText="1"/>
    </xf>
    <xf numFmtId="0" fontId="2" fillId="4" borderId="1" xfId="2" applyFont="1" applyFill="1" applyBorder="1" applyAlignment="1">
      <alignment horizontal="left" vertical="top" wrapText="1"/>
    </xf>
    <xf numFmtId="0" fontId="2" fillId="4" borderId="2" xfId="2" applyFont="1" applyFill="1" applyBorder="1" applyAlignment="1">
      <alignment horizontal="left" vertical="top" wrapText="1"/>
    </xf>
    <xf numFmtId="0" fontId="2" fillId="4" borderId="3" xfId="2" applyFont="1" applyFill="1" applyBorder="1" applyAlignment="1">
      <alignment horizontal="left" vertical="top" wrapText="1"/>
    </xf>
    <xf numFmtId="0" fontId="33" fillId="0" borderId="22" xfId="0" applyFont="1" applyBorder="1" applyAlignment="1">
      <alignment horizontal="center"/>
    </xf>
    <xf numFmtId="0" fontId="33" fillId="0" borderId="23" xfId="0" applyFont="1" applyBorder="1" applyAlignment="1">
      <alignment horizontal="center"/>
    </xf>
    <xf numFmtId="0" fontId="33" fillId="0" borderId="27" xfId="0" applyFont="1" applyBorder="1" applyAlignment="1">
      <alignment horizontal="center"/>
    </xf>
    <xf numFmtId="0" fontId="2" fillId="4" borderId="24" xfId="2" applyFont="1" applyFill="1" applyBorder="1" applyAlignment="1">
      <alignment horizontal="left" vertical="top" wrapText="1"/>
    </xf>
    <xf numFmtId="0" fontId="33" fillId="0" borderId="25" xfId="0" applyFont="1" applyBorder="1" applyAlignment="1">
      <alignment horizontal="center"/>
    </xf>
    <xf numFmtId="0" fontId="30" fillId="0" borderId="41" xfId="0" applyFont="1" applyBorder="1" applyAlignment="1">
      <alignment horizontal="center" vertical="top" wrapText="1"/>
    </xf>
    <xf numFmtId="0" fontId="2" fillId="4" borderId="1" xfId="2" applyFont="1" applyFill="1" applyBorder="1" applyAlignment="1">
      <alignment horizontal="left" wrapText="1"/>
    </xf>
    <xf numFmtId="0" fontId="2" fillId="4" borderId="2" xfId="2" applyFont="1" applyFill="1" applyBorder="1" applyAlignment="1">
      <alignment horizontal="left" wrapText="1"/>
    </xf>
    <xf numFmtId="0" fontId="2" fillId="4" borderId="24" xfId="2" applyFont="1" applyFill="1" applyBorder="1" applyAlignment="1">
      <alignment horizontal="left" wrapText="1"/>
    </xf>
    <xf numFmtId="0" fontId="33" fillId="0" borderId="22" xfId="0" applyFont="1" applyBorder="1" applyAlignment="1">
      <alignment horizontal="center" vertical="top"/>
    </xf>
    <xf numFmtId="0" fontId="33" fillId="0" borderId="23" xfId="0" applyFont="1" applyBorder="1" applyAlignment="1">
      <alignment horizontal="center" vertical="top"/>
    </xf>
    <xf numFmtId="0" fontId="33" fillId="0" borderId="25" xfId="0" applyFont="1" applyBorder="1" applyAlignment="1">
      <alignment horizontal="center" vertical="top"/>
    </xf>
    <xf numFmtId="0" fontId="25" fillId="4" borderId="14" xfId="2" applyFont="1" applyFill="1" applyBorder="1" applyAlignment="1">
      <alignment horizontal="center" wrapText="1"/>
    </xf>
    <xf numFmtId="0" fontId="25" fillId="4" borderId="0" xfId="2" applyFont="1" applyFill="1" applyBorder="1" applyAlignment="1">
      <alignment horizontal="center" wrapText="1"/>
    </xf>
    <xf numFmtId="0" fontId="26" fillId="0" borderId="0" xfId="0" applyFont="1" applyAlignment="1">
      <alignment horizontal="left" vertical="top" wrapText="1"/>
    </xf>
    <xf numFmtId="0" fontId="0" fillId="5" borderId="14" xfId="0" applyFill="1" applyBorder="1" applyAlignment="1">
      <alignment horizontal="center"/>
    </xf>
    <xf numFmtId="0" fontId="0" fillId="5" borderId="0" xfId="0" applyFill="1" applyAlignment="1">
      <alignment horizontal="center"/>
    </xf>
    <xf numFmtId="0" fontId="33" fillId="0" borderId="20" xfId="0" applyFont="1" applyBorder="1" applyAlignment="1">
      <alignment horizontal="center" vertical="top"/>
    </xf>
    <xf numFmtId="0" fontId="33" fillId="0" borderId="35" xfId="0" applyFont="1" applyBorder="1" applyAlignment="1">
      <alignment horizontal="center" vertical="top"/>
    </xf>
    <xf numFmtId="0" fontId="33" fillId="0" borderId="31" xfId="0" applyFont="1" applyBorder="1" applyAlignment="1">
      <alignment horizontal="center" vertical="top"/>
    </xf>
    <xf numFmtId="0" fontId="33" fillId="0" borderId="32" xfId="0" applyFont="1" applyBorder="1" applyAlignment="1">
      <alignment horizontal="center" vertical="top"/>
    </xf>
    <xf numFmtId="0" fontId="33" fillId="0" borderId="37" xfId="0" applyFont="1" applyBorder="1" applyAlignment="1">
      <alignment horizontal="center" vertical="top"/>
    </xf>
    <xf numFmtId="0" fontId="33" fillId="0" borderId="38" xfId="0" applyFont="1" applyBorder="1" applyAlignment="1">
      <alignment horizontal="center" vertical="top"/>
    </xf>
  </cellXfs>
  <cellStyles count="8">
    <cellStyle name="20% - Accent5" xfId="1" builtinId="46"/>
    <cellStyle name="20% - Accent6" xfId="2" builtinId="50"/>
    <cellStyle name="Comma 2" xfId="6" xr:uid="{1360DFFF-5763-4934-83A6-B5A943618A68}"/>
    <cellStyle name="Currency 2" xfId="5" xr:uid="{5D0AA588-5197-4CAA-BA5E-112CF07BFF76}"/>
    <cellStyle name="Currency 2 2" xfId="7" xr:uid="{C125356E-189D-41F2-A690-FBB6FBFBF8E2}"/>
    <cellStyle name="Hyperlink" xfId="4" xr:uid="{F5DAF4F3-9ACF-4F28-BFCC-03FE77BE3EE2}"/>
    <cellStyle name="Normal" xfId="0" builtinId="0"/>
    <cellStyle name="Normal 2" xfId="3" xr:uid="{F6EBDD41-12AC-4AD9-8950-F8325AA14618}"/>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RMsubmissions@uregni.gov.uk" TargetMode="External"/><Relationship Id="rId1" Type="http://schemas.openxmlformats.org/officeDocument/2006/relationships/hyperlink" Target="https://www.semcommittee.com/publications/sem-23-016-best-new-entrant-decision-pap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46862-20DE-44E3-A9D8-7DF0209F5CDF}">
  <dimension ref="B1:XFC103"/>
  <sheetViews>
    <sheetView tabSelected="1" topLeftCell="B7" zoomScale="62" zoomScaleNormal="40" workbookViewId="0">
      <selection activeCell="B11" sqref="B11"/>
    </sheetView>
  </sheetViews>
  <sheetFormatPr defaultColWidth="0" defaultRowHeight="14.5" customHeight="1" zeroHeight="1" x14ac:dyDescent="0.25"/>
  <cols>
    <col min="1" max="1" width="9.1796875" style="1" customWidth="1"/>
    <col min="2" max="2" width="138.26953125" style="1" customWidth="1"/>
    <col min="3" max="3" width="65.453125" style="1" customWidth="1"/>
    <col min="4" max="4" width="9.1796875" style="1" hidden="1"/>
    <col min="5" max="5" width="106.453125" style="1" hidden="1"/>
    <col min="6" max="16383" width="9.1796875" style="1" hidden="1"/>
    <col min="16384" max="16384" width="17.26953125" style="1" customWidth="1"/>
  </cols>
  <sheetData>
    <row r="1" spans="2:5" ht="51.75" customHeight="1" thickBot="1" x14ac:dyDescent="0.4">
      <c r="B1" s="337" t="s">
        <v>329</v>
      </c>
      <c r="C1" s="338"/>
      <c r="E1" s="2"/>
    </row>
    <row r="2" spans="2:5" ht="21" customHeight="1" thickBot="1" x14ac:dyDescent="0.45">
      <c r="B2" s="228" t="s">
        <v>0</v>
      </c>
      <c r="C2" s="266"/>
      <c r="D2" s="3"/>
    </row>
    <row r="3" spans="2:5" ht="21" customHeight="1" thickBot="1" x14ac:dyDescent="0.45">
      <c r="B3" s="228" t="s">
        <v>1</v>
      </c>
      <c r="C3" s="266"/>
      <c r="D3" s="3"/>
    </row>
    <row r="4" spans="2:5" ht="21" customHeight="1" thickBot="1" x14ac:dyDescent="0.45">
      <c r="B4" s="228" t="s">
        <v>2</v>
      </c>
      <c r="C4" s="266"/>
      <c r="D4" s="3"/>
    </row>
    <row r="5" spans="2:5" ht="21" customHeight="1" thickBot="1" x14ac:dyDescent="0.45">
      <c r="B5" s="228" t="s">
        <v>3</v>
      </c>
      <c r="C5" s="266"/>
      <c r="D5" s="3"/>
    </row>
    <row r="6" spans="2:5" ht="21" customHeight="1" thickBot="1" x14ac:dyDescent="0.45">
      <c r="B6" s="228" t="s">
        <v>4</v>
      </c>
      <c r="C6" s="266"/>
      <c r="D6" s="3"/>
    </row>
    <row r="7" spans="2:5" ht="21" customHeight="1" thickBot="1" x14ac:dyDescent="0.45">
      <c r="B7" s="228" t="s">
        <v>5</v>
      </c>
      <c r="C7" s="266"/>
      <c r="D7" s="3"/>
    </row>
    <row r="8" spans="2:5" ht="21" customHeight="1" thickBot="1" x14ac:dyDescent="0.45">
      <c r="B8" s="228" t="s">
        <v>6</v>
      </c>
      <c r="C8" s="266"/>
      <c r="D8" s="3"/>
    </row>
    <row r="9" spans="2:5" ht="21" customHeight="1" thickBot="1" x14ac:dyDescent="0.45">
      <c r="B9" s="228" t="s">
        <v>7</v>
      </c>
      <c r="C9" s="266"/>
      <c r="D9" s="3"/>
    </row>
    <row r="10" spans="2:5" ht="21" customHeight="1" thickBot="1" x14ac:dyDescent="0.45">
      <c r="B10" s="228" t="s">
        <v>330</v>
      </c>
      <c r="C10" s="266"/>
      <c r="D10" s="3"/>
    </row>
    <row r="11" spans="2:5" ht="21" customHeight="1" thickBot="1" x14ac:dyDescent="0.45">
      <c r="B11" s="228" t="s">
        <v>331</v>
      </c>
      <c r="C11" s="266"/>
      <c r="D11" s="3"/>
    </row>
    <row r="12" spans="2:5" ht="21" customHeight="1" thickBot="1" x14ac:dyDescent="0.45">
      <c r="B12" s="228" t="s">
        <v>332</v>
      </c>
      <c r="C12" s="266"/>
      <c r="D12" s="3"/>
    </row>
    <row r="13" spans="2:5" ht="21" customHeight="1" thickBot="1" x14ac:dyDescent="0.45">
      <c r="B13" s="228" t="s">
        <v>333</v>
      </c>
      <c r="C13" s="267"/>
      <c r="D13" s="3"/>
    </row>
    <row r="14" spans="2:5" ht="21" customHeight="1" thickBot="1" x14ac:dyDescent="0.45">
      <c r="B14" s="4"/>
      <c r="E14" s="3"/>
    </row>
    <row r="15" spans="2:5" ht="60.65" customHeight="1" thickBot="1" x14ac:dyDescent="0.3">
      <c r="B15" s="325" t="s">
        <v>360</v>
      </c>
      <c r="C15" s="326"/>
    </row>
    <row r="16" spans="2:5" ht="15.65" customHeight="1" thickBot="1" x14ac:dyDescent="0.4">
      <c r="B16"/>
      <c r="C16"/>
    </row>
    <row r="17" spans="2:5" ht="15.65" customHeight="1" thickBot="1" x14ac:dyDescent="0.3">
      <c r="B17" s="325" t="s">
        <v>9</v>
      </c>
      <c r="C17" s="326"/>
    </row>
    <row r="18" spans="2:5" ht="15.65" customHeight="1" x14ac:dyDescent="0.35">
      <c r="B18" s="32"/>
      <c r="C18" s="32"/>
    </row>
    <row r="19" spans="2:5" ht="15.65" customHeight="1" thickBot="1" x14ac:dyDescent="0.4">
      <c r="B19" s="32"/>
      <c r="C19" s="32"/>
    </row>
    <row r="20" spans="2:5" ht="45.75" customHeight="1" thickBot="1" x14ac:dyDescent="0.3">
      <c r="B20" s="325" t="s">
        <v>10</v>
      </c>
      <c r="C20" s="326"/>
    </row>
    <row r="21" spans="2:5" ht="27" customHeight="1" thickBot="1" x14ac:dyDescent="0.3">
      <c r="B21" s="325" t="s">
        <v>11</v>
      </c>
      <c r="C21" s="326"/>
    </row>
    <row r="22" spans="2:5" ht="18" customHeight="1" thickBot="1" x14ac:dyDescent="0.3">
      <c r="B22" s="325" t="s">
        <v>246</v>
      </c>
      <c r="C22" s="326"/>
    </row>
    <row r="23" spans="2:5" ht="18" customHeight="1" thickBot="1" x14ac:dyDescent="0.3">
      <c r="B23" s="325" t="s">
        <v>12</v>
      </c>
      <c r="C23" s="326"/>
    </row>
    <row r="24" spans="2:5" s="32" customFormat="1" ht="15.65" customHeight="1" x14ac:dyDescent="0.35"/>
    <row r="25" spans="2:5" ht="20.5" customHeight="1" x14ac:dyDescent="0.5">
      <c r="B25" s="335" t="s">
        <v>189</v>
      </c>
      <c r="C25" s="336"/>
      <c r="E25" s="5" t="s">
        <v>13</v>
      </c>
    </row>
    <row r="26" spans="2:5" ht="17.5" customHeight="1" thickBot="1" x14ac:dyDescent="0.5">
      <c r="B26" s="329" t="s">
        <v>14</v>
      </c>
      <c r="C26" s="330"/>
    </row>
    <row r="27" spans="2:5" ht="75" customHeight="1" thickBot="1" x14ac:dyDescent="0.3">
      <c r="B27" s="325" t="s">
        <v>15</v>
      </c>
      <c r="C27" s="326"/>
    </row>
    <row r="28" spans="2:5" s="32" customFormat="1" ht="15" customHeight="1" x14ac:dyDescent="0.35"/>
    <row r="29" spans="2:5" ht="17.5" customHeight="1" thickBot="1" x14ac:dyDescent="0.3">
      <c r="B29" s="327" t="s">
        <v>16</v>
      </c>
      <c r="C29" s="328"/>
    </row>
    <row r="30" spans="2:5" ht="45" customHeight="1" thickBot="1" x14ac:dyDescent="0.3">
      <c r="B30" s="325" t="s">
        <v>17</v>
      </c>
      <c r="C30" s="326"/>
    </row>
    <row r="31" spans="2:5" ht="15" customHeight="1" thickBot="1" x14ac:dyDescent="0.3">
      <c r="B31" s="6"/>
    </row>
    <row r="32" spans="2:5" ht="24" customHeight="1" thickBot="1" x14ac:dyDescent="0.3">
      <c r="B32" s="325" t="s">
        <v>166</v>
      </c>
      <c r="C32" s="326"/>
    </row>
    <row r="33" spans="2:4" ht="15.75" customHeight="1" thickBot="1" x14ac:dyDescent="0.4">
      <c r="B33" s="333" t="s">
        <v>165</v>
      </c>
      <c r="C33" s="334"/>
    </row>
    <row r="34" spans="2:4" ht="30" customHeight="1" thickBot="1" x14ac:dyDescent="0.3">
      <c r="B34" s="325" t="s">
        <v>230</v>
      </c>
      <c r="C34" s="326"/>
    </row>
    <row r="35" spans="2:4" ht="15" customHeight="1" thickBot="1" x14ac:dyDescent="0.3">
      <c r="B35" s="325" t="s">
        <v>18</v>
      </c>
      <c r="C35" s="326"/>
    </row>
    <row r="36" spans="2:4" ht="15" customHeight="1" thickBot="1" x14ac:dyDescent="0.3">
      <c r="B36" s="325" t="s">
        <v>19</v>
      </c>
      <c r="C36" s="326"/>
    </row>
    <row r="37" spans="2:4" ht="15" customHeight="1" thickBot="1" x14ac:dyDescent="0.3">
      <c r="B37" s="325" t="s">
        <v>20</v>
      </c>
      <c r="C37" s="326"/>
    </row>
    <row r="38" spans="2:4" ht="15" customHeight="1" thickBot="1" x14ac:dyDescent="0.3">
      <c r="B38" s="325" t="s">
        <v>21</v>
      </c>
      <c r="C38" s="326"/>
    </row>
    <row r="39" spans="2:4" ht="15" customHeight="1" thickBot="1" x14ac:dyDescent="0.3">
      <c r="B39" s="325" t="s">
        <v>22</v>
      </c>
      <c r="C39" s="326"/>
    </row>
    <row r="40" spans="2:4" ht="15" customHeight="1" thickBot="1" x14ac:dyDescent="0.3">
      <c r="B40" s="325" t="s">
        <v>23</v>
      </c>
      <c r="C40" s="326"/>
    </row>
    <row r="41" spans="2:4" ht="15" customHeight="1" thickBot="1" x14ac:dyDescent="0.3">
      <c r="B41" s="325" t="s">
        <v>24</v>
      </c>
      <c r="C41" s="326"/>
    </row>
    <row r="42" spans="2:4" s="32" customFormat="1" ht="15" customHeight="1" thickBot="1" x14ac:dyDescent="0.4"/>
    <row r="43" spans="2:4" ht="60" customHeight="1" thickBot="1" x14ac:dyDescent="0.4">
      <c r="B43" s="325" t="s">
        <v>324</v>
      </c>
      <c r="C43" s="326"/>
      <c r="D43" s="7"/>
    </row>
    <row r="44" spans="2:4" s="32" customFormat="1" ht="15" customHeight="1" thickBot="1" x14ac:dyDescent="0.4"/>
    <row r="45" spans="2:4" ht="60.65" customHeight="1" thickBot="1" x14ac:dyDescent="0.3">
      <c r="B45" s="325" t="s">
        <v>190</v>
      </c>
      <c r="C45" s="326"/>
    </row>
    <row r="46" spans="2:4" s="32" customFormat="1" ht="15" customHeight="1" thickBot="1" x14ac:dyDescent="0.4"/>
    <row r="47" spans="2:4" ht="15" customHeight="1" thickBot="1" x14ac:dyDescent="0.3">
      <c r="B47" s="325" t="s">
        <v>25</v>
      </c>
      <c r="C47" s="326"/>
    </row>
    <row r="48" spans="2:4" s="32" customFormat="1" ht="15" customHeight="1" thickBot="1" x14ac:dyDescent="0.4"/>
    <row r="49" spans="2:3" ht="30" customHeight="1" thickBot="1" x14ac:dyDescent="0.3">
      <c r="B49" s="325" t="s">
        <v>26</v>
      </c>
      <c r="C49" s="326"/>
    </row>
    <row r="50" spans="2:3" s="32" customFormat="1" ht="15" customHeight="1" thickBot="1" x14ac:dyDescent="0.4"/>
    <row r="51" spans="2:3" ht="59.15" customHeight="1" thickBot="1" x14ac:dyDescent="0.3">
      <c r="B51" s="325" t="s">
        <v>27</v>
      </c>
      <c r="C51" s="326"/>
    </row>
    <row r="52" spans="2:3" s="32" customFormat="1" ht="15" customHeight="1" thickBot="1" x14ac:dyDescent="0.4"/>
    <row r="53" spans="2:3" ht="75" customHeight="1" thickBot="1" x14ac:dyDescent="0.3">
      <c r="B53" s="325" t="s">
        <v>361</v>
      </c>
      <c r="C53" s="326"/>
    </row>
    <row r="54" spans="2:3" s="32" customFormat="1" ht="15" customHeight="1" thickBot="1" x14ac:dyDescent="0.4"/>
    <row r="55" spans="2:3" ht="30" customHeight="1" thickBot="1" x14ac:dyDescent="0.3">
      <c r="B55" s="325" t="s">
        <v>28</v>
      </c>
      <c r="C55" s="326"/>
    </row>
    <row r="56" spans="2:3" s="32" customFormat="1" ht="15" customHeight="1" thickBot="1" x14ac:dyDescent="0.4"/>
    <row r="57" spans="2:3" ht="45" customHeight="1" thickBot="1" x14ac:dyDescent="0.3">
      <c r="B57" s="325" t="s">
        <v>29</v>
      </c>
      <c r="C57" s="326"/>
    </row>
    <row r="58" spans="2:3" s="32" customFormat="1" ht="15" customHeight="1" thickBot="1" x14ac:dyDescent="0.4"/>
    <row r="59" spans="2:3" ht="60" customHeight="1" thickBot="1" x14ac:dyDescent="0.3">
      <c r="B59" s="325" t="s">
        <v>30</v>
      </c>
      <c r="C59" s="326"/>
    </row>
    <row r="60" spans="2:3" s="32" customFormat="1" ht="15" customHeight="1" x14ac:dyDescent="0.35"/>
    <row r="61" spans="2:3" ht="17.5" customHeight="1" thickBot="1" x14ac:dyDescent="0.3">
      <c r="B61" s="327" t="s">
        <v>31</v>
      </c>
      <c r="C61" s="328"/>
    </row>
    <row r="62" spans="2:3" ht="45" customHeight="1" thickBot="1" x14ac:dyDescent="0.3">
      <c r="B62" s="325" t="s">
        <v>32</v>
      </c>
      <c r="C62" s="326"/>
    </row>
    <row r="63" spans="2:3" s="32" customFormat="1" ht="15" customHeight="1" x14ac:dyDescent="0.35"/>
    <row r="64" spans="2:3" ht="17.5" customHeight="1" thickBot="1" x14ac:dyDescent="0.5">
      <c r="B64" s="329" t="s">
        <v>33</v>
      </c>
      <c r="C64" s="330"/>
    </row>
    <row r="65" spans="2:3" ht="45" customHeight="1" thickBot="1" x14ac:dyDescent="0.3">
      <c r="B65" s="325" t="s">
        <v>34</v>
      </c>
      <c r="C65" s="326"/>
    </row>
    <row r="66" spans="2:3" s="32" customFormat="1" ht="15" customHeight="1" x14ac:dyDescent="0.35"/>
    <row r="67" spans="2:3" ht="17.5" customHeight="1" thickBot="1" x14ac:dyDescent="0.5">
      <c r="B67" s="329" t="s">
        <v>35</v>
      </c>
      <c r="C67" s="330"/>
    </row>
    <row r="68" spans="2:3" ht="30" customHeight="1" thickBot="1" x14ac:dyDescent="0.3">
      <c r="B68" s="325" t="s">
        <v>36</v>
      </c>
      <c r="C68" s="326"/>
    </row>
    <row r="69" spans="2:3" ht="51" customHeight="1" thickBot="1" x14ac:dyDescent="0.3">
      <c r="B69" s="325" t="s">
        <v>342</v>
      </c>
      <c r="C69" s="326"/>
    </row>
    <row r="70" spans="2:3" s="32" customFormat="1" ht="15" customHeight="1" thickBot="1" x14ac:dyDescent="0.4"/>
    <row r="71" spans="2:3" ht="34.5" customHeight="1" thickBot="1" x14ac:dyDescent="0.3">
      <c r="B71" s="325" t="s">
        <v>37</v>
      </c>
      <c r="C71" s="326"/>
    </row>
    <row r="72" spans="2:3" s="32" customFormat="1" ht="15" customHeight="1" thickBot="1" x14ac:dyDescent="0.4"/>
    <row r="73" spans="2:3" ht="15" customHeight="1" thickBot="1" x14ac:dyDescent="0.3">
      <c r="B73" s="325" t="s">
        <v>38</v>
      </c>
      <c r="C73" s="326"/>
    </row>
    <row r="74" spans="2:3" ht="14.5" customHeight="1" thickBot="1" x14ac:dyDescent="0.3"/>
    <row r="75" spans="2:3" ht="15" customHeight="1" thickBot="1" x14ac:dyDescent="0.3">
      <c r="B75" s="325" t="s">
        <v>39</v>
      </c>
      <c r="C75" s="326"/>
    </row>
    <row r="76" spans="2:3" ht="14.5" customHeight="1" thickBot="1" x14ac:dyDescent="0.3"/>
    <row r="77" spans="2:3" ht="15" customHeight="1" thickBot="1" x14ac:dyDescent="0.3">
      <c r="B77" s="325" t="s">
        <v>40</v>
      </c>
      <c r="C77" s="326"/>
    </row>
    <row r="78" spans="2:3" ht="14.5" customHeight="1" thickBot="1" x14ac:dyDescent="0.3"/>
    <row r="79" spans="2:3" ht="15" customHeight="1" thickBot="1" x14ac:dyDescent="0.3">
      <c r="B79" s="325" t="s">
        <v>41</v>
      </c>
      <c r="C79" s="326"/>
    </row>
    <row r="80" spans="2:3" ht="14.5" customHeight="1" thickBot="1" x14ac:dyDescent="0.3"/>
    <row r="81" spans="2:3" ht="15" customHeight="1" thickBot="1" x14ac:dyDescent="0.3">
      <c r="B81" s="325" t="s">
        <v>362</v>
      </c>
      <c r="C81" s="326"/>
    </row>
    <row r="82" spans="2:3" ht="14.5" customHeight="1" x14ac:dyDescent="0.25"/>
    <row r="83" spans="2:3" ht="17.5" customHeight="1" thickBot="1" x14ac:dyDescent="0.5">
      <c r="B83" s="329" t="s">
        <v>42</v>
      </c>
      <c r="C83" s="330"/>
    </row>
    <row r="84" spans="2:3" ht="15" customHeight="1" thickBot="1" x14ac:dyDescent="0.3">
      <c r="B84" s="325" t="s">
        <v>43</v>
      </c>
      <c r="C84" s="326"/>
    </row>
    <row r="85" spans="2:3" ht="14.5" customHeight="1" x14ac:dyDescent="0.25"/>
    <row r="86" spans="2:3" ht="17.5" customHeight="1" thickBot="1" x14ac:dyDescent="0.3">
      <c r="B86" s="331" t="s">
        <v>44</v>
      </c>
      <c r="C86" s="332"/>
    </row>
    <row r="87" spans="2:3" ht="177.75" customHeight="1" thickBot="1" x14ac:dyDescent="0.3">
      <c r="B87" s="325" t="s">
        <v>343</v>
      </c>
      <c r="C87" s="326"/>
    </row>
    <row r="88" spans="2:3" ht="14.5" customHeight="1" thickBot="1" x14ac:dyDescent="0.3"/>
    <row r="89" spans="2:3" ht="15" customHeight="1" thickBot="1" x14ac:dyDescent="0.3">
      <c r="B89" s="325" t="s">
        <v>45</v>
      </c>
      <c r="C89" s="326"/>
    </row>
    <row r="90" spans="2:3" ht="14.5" customHeight="1" x14ac:dyDescent="0.25"/>
    <row r="91" spans="2:3" ht="17.5" customHeight="1" thickBot="1" x14ac:dyDescent="0.3">
      <c r="B91" s="331" t="s">
        <v>46</v>
      </c>
      <c r="C91" s="332"/>
    </row>
    <row r="92" spans="2:3" ht="30" customHeight="1" thickBot="1" x14ac:dyDescent="0.3">
      <c r="B92" s="325" t="s">
        <v>47</v>
      </c>
      <c r="C92" s="326"/>
    </row>
    <row r="93" spans="2:3" ht="14.5" customHeight="1" x14ac:dyDescent="0.25"/>
    <row r="94" spans="2:3" ht="17.5" customHeight="1" thickBot="1" x14ac:dyDescent="0.5">
      <c r="B94" s="329" t="s">
        <v>352</v>
      </c>
      <c r="C94" s="330"/>
    </row>
    <row r="95" spans="2:3" thickBot="1" x14ac:dyDescent="0.3">
      <c r="B95" s="325" t="s">
        <v>48</v>
      </c>
      <c r="C95" s="326"/>
    </row>
    <row r="96" spans="2:3" ht="14.5" customHeight="1" thickBot="1" x14ac:dyDescent="0.3"/>
    <row r="97" spans="2:3" ht="47.25" customHeight="1" thickBot="1" x14ac:dyDescent="0.3">
      <c r="B97" s="325" t="s">
        <v>49</v>
      </c>
      <c r="C97" s="326"/>
    </row>
    <row r="98" spans="2:3" ht="14.5" customHeight="1" thickBot="1" x14ac:dyDescent="0.3"/>
    <row r="99" spans="2:3" ht="47.25" customHeight="1" thickBot="1" x14ac:dyDescent="0.3">
      <c r="B99" s="325" t="s">
        <v>191</v>
      </c>
      <c r="C99" s="326"/>
    </row>
    <row r="100" spans="2:3" ht="14.5" customHeight="1" x14ac:dyDescent="0.25"/>
    <row r="101" spans="2:3" ht="14.5" customHeight="1" x14ac:dyDescent="0.25"/>
    <row r="102" spans="2:3" ht="14.5" customHeight="1" x14ac:dyDescent="0.25"/>
    <row r="103" spans="2:3" ht="14.5" customHeight="1" x14ac:dyDescent="0.25"/>
  </sheetData>
  <mergeCells count="55">
    <mergeCell ref="B20:C20"/>
    <mergeCell ref="B21:C21"/>
    <mergeCell ref="B22:C22"/>
    <mergeCell ref="B23:C23"/>
    <mergeCell ref="B1:C1"/>
    <mergeCell ref="B15:C15"/>
    <mergeCell ref="B17:C17"/>
    <mergeCell ref="B25:C25"/>
    <mergeCell ref="B26:C26"/>
    <mergeCell ref="B27:C27"/>
    <mergeCell ref="B29:C29"/>
    <mergeCell ref="B30:C30"/>
    <mergeCell ref="B37:C37"/>
    <mergeCell ref="B38:C38"/>
    <mergeCell ref="B39:C39"/>
    <mergeCell ref="B40:C40"/>
    <mergeCell ref="B41:C41"/>
    <mergeCell ref="B32:C32"/>
    <mergeCell ref="B33:C33"/>
    <mergeCell ref="B34:C34"/>
    <mergeCell ref="B35:C35"/>
    <mergeCell ref="B36:C36"/>
    <mergeCell ref="B99:C99"/>
    <mergeCell ref="B97:C97"/>
    <mergeCell ref="B95:C95"/>
    <mergeCell ref="B94:C94"/>
    <mergeCell ref="B92:C92"/>
    <mergeCell ref="B84:C84"/>
    <mergeCell ref="B83:C83"/>
    <mergeCell ref="B81:C81"/>
    <mergeCell ref="B79:C79"/>
    <mergeCell ref="B91:C91"/>
    <mergeCell ref="B89:C89"/>
    <mergeCell ref="B87:C87"/>
    <mergeCell ref="B86:C86"/>
    <mergeCell ref="B77:C77"/>
    <mergeCell ref="B75:C75"/>
    <mergeCell ref="B73:C73"/>
    <mergeCell ref="B71:C71"/>
    <mergeCell ref="B69:C69"/>
    <mergeCell ref="B68:C68"/>
    <mergeCell ref="B67:C67"/>
    <mergeCell ref="B65:C65"/>
    <mergeCell ref="B64:C64"/>
    <mergeCell ref="B62:C62"/>
    <mergeCell ref="B61:C61"/>
    <mergeCell ref="B59:C59"/>
    <mergeCell ref="B57:C57"/>
    <mergeCell ref="B55:C55"/>
    <mergeCell ref="B53:C53"/>
    <mergeCell ref="B51:C51"/>
    <mergeCell ref="B49:C49"/>
    <mergeCell ref="B47:C47"/>
    <mergeCell ref="B45:C45"/>
    <mergeCell ref="B43:C43"/>
  </mergeCells>
  <hyperlinks>
    <hyperlink ref="B33" r:id="rId1" xr:uid="{C2C39A52-2537-413E-99BA-3FA998137C6C}"/>
    <hyperlink ref="B22" r:id="rId2" xr:uid="{4738C8B4-A063-4192-9542-4632D9DE74B9}"/>
  </hyperlink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0A5FD-A4BA-4F35-A212-C18C3B1AB258}">
  <dimension ref="A1:X75"/>
  <sheetViews>
    <sheetView zoomScale="80" zoomScaleNormal="80" workbookViewId="0"/>
  </sheetViews>
  <sheetFormatPr defaultColWidth="9.1796875" defaultRowHeight="14.65" customHeight="1" x14ac:dyDescent="0.25"/>
  <cols>
    <col min="1" max="1" width="8.7265625" style="8" customWidth="1"/>
    <col min="2" max="2" width="49.54296875" style="8" customWidth="1"/>
    <col min="3" max="3" width="11.26953125" style="8" customWidth="1"/>
    <col min="4" max="4" width="11.54296875" style="8" customWidth="1"/>
    <col min="5" max="5" width="10.54296875" style="8" customWidth="1"/>
    <col min="6" max="11" width="9.7265625" style="8" customWidth="1"/>
    <col min="12" max="12" width="8.7265625" style="8" customWidth="1"/>
    <col min="13" max="13" width="9.26953125" style="8" customWidth="1"/>
    <col min="14" max="16384" width="9.1796875" style="8"/>
  </cols>
  <sheetData>
    <row r="1" spans="1:21" ht="18.399999999999999" customHeight="1" x14ac:dyDescent="0.45">
      <c r="A1" s="201" t="s">
        <v>302</v>
      </c>
      <c r="B1" s="202"/>
      <c r="T1" s="203"/>
    </row>
    <row r="2" spans="1:21" ht="14.65" customHeight="1" x14ac:dyDescent="0.35">
      <c r="A2" s="204"/>
      <c r="B2" s="202"/>
      <c r="T2" s="203"/>
    </row>
    <row r="3" spans="1:21" ht="48.75" customHeight="1" x14ac:dyDescent="0.35">
      <c r="A3" s="204"/>
      <c r="B3" s="414" t="s">
        <v>303</v>
      </c>
      <c r="C3" s="414"/>
      <c r="D3" s="414"/>
      <c r="E3" s="414"/>
      <c r="F3" s="414"/>
      <c r="G3" s="414"/>
      <c r="H3" s="414"/>
      <c r="I3" s="414"/>
      <c r="J3" s="414"/>
      <c r="K3" s="414"/>
      <c r="L3" s="414"/>
      <c r="M3" s="414"/>
      <c r="T3" s="203"/>
    </row>
    <row r="4" spans="1:21" ht="13.9" customHeight="1" x14ac:dyDescent="0.35">
      <c r="A4" s="204"/>
      <c r="B4" s="269"/>
      <c r="C4" s="269"/>
      <c r="D4" s="269"/>
      <c r="E4" s="269"/>
      <c r="F4" s="269"/>
      <c r="G4" s="269"/>
      <c r="H4" s="269"/>
      <c r="I4" s="269"/>
      <c r="J4" s="269"/>
      <c r="K4" s="269"/>
      <c r="L4" s="269"/>
      <c r="M4" s="269"/>
      <c r="T4" s="203"/>
    </row>
    <row r="5" spans="1:21" ht="14.65" customHeight="1" x14ac:dyDescent="0.35">
      <c r="A5" s="204"/>
      <c r="B5" s="202"/>
      <c r="C5" s="270" t="s">
        <v>304</v>
      </c>
      <c r="D5" s="270" t="s">
        <v>135</v>
      </c>
      <c r="E5" s="215" t="s">
        <v>136</v>
      </c>
      <c r="F5" s="215" t="s">
        <v>137</v>
      </c>
      <c r="G5" s="215" t="s">
        <v>138</v>
      </c>
      <c r="H5" s="215" t="s">
        <v>139</v>
      </c>
      <c r="I5" s="215" t="s">
        <v>140</v>
      </c>
      <c r="J5" s="215" t="s">
        <v>141</v>
      </c>
      <c r="K5" s="215" t="s">
        <v>142</v>
      </c>
      <c r="L5" s="215" t="s">
        <v>143</v>
      </c>
      <c r="M5" s="215" t="s">
        <v>144</v>
      </c>
      <c r="N5" s="215" t="s">
        <v>145</v>
      </c>
      <c r="O5" s="215" t="s">
        <v>146</v>
      </c>
      <c r="P5" s="215" t="s">
        <v>147</v>
      </c>
      <c r="Q5" s="215" t="s">
        <v>251</v>
      </c>
      <c r="R5" s="215" t="s">
        <v>252</v>
      </c>
      <c r="S5" s="215" t="s">
        <v>253</v>
      </c>
      <c r="T5" s="215"/>
      <c r="U5" s="215"/>
    </row>
    <row r="6" spans="1:21" ht="14.65" customHeight="1" x14ac:dyDescent="0.35">
      <c r="A6" s="204"/>
      <c r="B6" s="57" t="s">
        <v>176</v>
      </c>
      <c r="C6" s="216">
        <v>5.3999999999999999E-2</v>
      </c>
      <c r="D6" s="216">
        <v>5.3999999999999999E-2</v>
      </c>
      <c r="E6" s="216">
        <v>5.3999999999999999E-2</v>
      </c>
      <c r="F6" s="216">
        <v>5.3999999999999999E-2</v>
      </c>
      <c r="G6" s="216">
        <v>5.1700000000000003E-2</v>
      </c>
      <c r="H6" s="216">
        <v>5.1700000000000003E-2</v>
      </c>
      <c r="I6" s="216">
        <v>5.1700000000000003E-2</v>
      </c>
      <c r="J6" s="216">
        <v>5.1700000000000003E-2</v>
      </c>
      <c r="K6" s="216">
        <v>5.1700000000000003E-2</v>
      </c>
      <c r="L6" s="216">
        <v>5.1700000000000003E-2</v>
      </c>
      <c r="M6" s="216">
        <v>5.1700000000000003E-2</v>
      </c>
      <c r="N6" s="216">
        <v>5.1700000000000003E-2</v>
      </c>
      <c r="O6" s="216">
        <v>5.1700000000000003E-2</v>
      </c>
      <c r="P6" s="216">
        <v>5.1700000000000003E-2</v>
      </c>
      <c r="Q6" s="216">
        <v>5.1700000000000003E-2</v>
      </c>
      <c r="R6" s="216">
        <v>5.1700000000000003E-2</v>
      </c>
      <c r="S6" s="216">
        <v>5.1700000000000003E-2</v>
      </c>
      <c r="T6" s="216"/>
      <c r="U6" s="216"/>
    </row>
    <row r="7" spans="1:21" ht="14.65" customHeight="1" x14ac:dyDescent="0.35">
      <c r="A7" s="204"/>
      <c r="B7" s="57" t="s">
        <v>177</v>
      </c>
      <c r="C7" s="216">
        <v>0.02</v>
      </c>
      <c r="D7" s="216">
        <v>0.02</v>
      </c>
      <c r="E7" s="216">
        <v>0.02</v>
      </c>
      <c r="F7" s="216">
        <v>8.1000000000000003E-2</v>
      </c>
      <c r="G7" s="216">
        <v>5.1999999999999998E-2</v>
      </c>
      <c r="H7" s="216">
        <v>0.02</v>
      </c>
      <c r="I7" s="216">
        <v>0.02</v>
      </c>
      <c r="J7" s="216">
        <v>0.02</v>
      </c>
      <c r="K7" s="216">
        <v>0.02</v>
      </c>
      <c r="L7" s="216">
        <v>0.02</v>
      </c>
      <c r="M7" s="216">
        <v>0.02</v>
      </c>
      <c r="N7" s="216">
        <v>0.02</v>
      </c>
      <c r="O7" s="216">
        <v>0.02</v>
      </c>
      <c r="P7" s="216">
        <v>0.02</v>
      </c>
      <c r="Q7" s="216">
        <v>0.02</v>
      </c>
      <c r="R7" s="216">
        <v>0.02</v>
      </c>
      <c r="S7" s="216">
        <v>0.02</v>
      </c>
      <c r="T7" s="216"/>
      <c r="U7" s="216"/>
    </row>
    <row r="8" spans="1:21" ht="14.65" customHeight="1" x14ac:dyDescent="0.35">
      <c r="A8" s="204"/>
      <c r="B8" s="57"/>
      <c r="C8" s="57"/>
      <c r="D8" s="57"/>
      <c r="E8" s="57"/>
      <c r="F8" s="57"/>
      <c r="G8" s="57"/>
      <c r="H8" s="57"/>
      <c r="I8" s="57"/>
      <c r="J8" s="57"/>
      <c r="K8" s="57"/>
      <c r="L8" s="57"/>
      <c r="M8" s="57"/>
      <c r="N8" s="57"/>
      <c r="O8" s="57"/>
      <c r="P8" s="57"/>
      <c r="Q8" s="57"/>
      <c r="R8" s="57"/>
      <c r="S8" s="57"/>
      <c r="T8" s="57"/>
      <c r="U8" s="57"/>
    </row>
    <row r="9" spans="1:21" ht="14.65" customHeight="1" x14ac:dyDescent="0.35">
      <c r="A9" s="204"/>
      <c r="B9" s="57" t="s">
        <v>178</v>
      </c>
      <c r="C9" s="216">
        <v>5.3999999999999999E-2</v>
      </c>
      <c r="D9" s="216">
        <v>5.3999999999999999E-2</v>
      </c>
      <c r="E9" s="216">
        <v>5.3999999999999999E-2</v>
      </c>
      <c r="F9" s="216">
        <v>5.3999999999999999E-2</v>
      </c>
      <c r="G9" s="216">
        <v>7.2499999999999995E-2</v>
      </c>
      <c r="H9" s="216">
        <v>7.2499999999999995E-2</v>
      </c>
      <c r="I9" s="216">
        <v>7.2499999999999995E-2</v>
      </c>
      <c r="J9" s="216">
        <v>7.2499999999999995E-2</v>
      </c>
      <c r="K9" s="216">
        <v>7.2499999999999995E-2</v>
      </c>
      <c r="L9" s="216">
        <v>7.2499999999999995E-2</v>
      </c>
      <c r="M9" s="216">
        <v>7.2499999999999995E-2</v>
      </c>
      <c r="N9" s="216">
        <v>7.2499999999999995E-2</v>
      </c>
      <c r="O9" s="216">
        <v>7.2499999999999995E-2</v>
      </c>
      <c r="P9" s="216">
        <v>7.2499999999999995E-2</v>
      </c>
      <c r="Q9" s="216">
        <v>7.2499999999999995E-2</v>
      </c>
      <c r="R9" s="216">
        <v>7.2499999999999995E-2</v>
      </c>
      <c r="S9" s="216">
        <v>7.2499999999999995E-2</v>
      </c>
      <c r="T9" s="216"/>
      <c r="U9" s="216"/>
    </row>
    <row r="10" spans="1:21" ht="14.65" customHeight="1" x14ac:dyDescent="0.35">
      <c r="A10" s="204"/>
      <c r="B10" s="57" t="s">
        <v>179</v>
      </c>
      <c r="C10" s="216">
        <v>0.02</v>
      </c>
      <c r="D10" s="216">
        <v>0.02</v>
      </c>
      <c r="E10" s="216">
        <v>0.02</v>
      </c>
      <c r="F10" s="216">
        <v>7.9000000000000001E-2</v>
      </c>
      <c r="G10" s="216">
        <v>6.8000000000000005E-2</v>
      </c>
      <c r="H10" s="216">
        <v>2.1999999999999999E-2</v>
      </c>
      <c r="I10" s="216">
        <v>0.02</v>
      </c>
      <c r="J10" s="216">
        <v>0.02</v>
      </c>
      <c r="K10" s="216">
        <v>0.02</v>
      </c>
      <c r="L10" s="216">
        <v>0.02</v>
      </c>
      <c r="M10" s="216">
        <v>0.02</v>
      </c>
      <c r="N10" s="216">
        <v>0.02</v>
      </c>
      <c r="O10" s="216">
        <v>0.02</v>
      </c>
      <c r="P10" s="216">
        <v>0.02</v>
      </c>
      <c r="Q10" s="216">
        <v>0.02</v>
      </c>
      <c r="R10" s="216">
        <v>0.02</v>
      </c>
      <c r="S10" s="216">
        <v>0.02</v>
      </c>
      <c r="T10" s="216"/>
      <c r="U10" s="216"/>
    </row>
    <row r="11" spans="1:21" ht="14.65" customHeight="1" x14ac:dyDescent="0.35">
      <c r="A11" s="204"/>
      <c r="C11" s="205"/>
      <c r="D11" s="205"/>
      <c r="E11" s="205"/>
      <c r="T11" s="203"/>
    </row>
    <row r="12" spans="1:21" ht="14.65" customHeight="1" x14ac:dyDescent="0.35">
      <c r="A12" s="204"/>
      <c r="C12" s="270" t="s">
        <v>304</v>
      </c>
      <c r="D12" s="270" t="s">
        <v>135</v>
      </c>
      <c r="E12" s="270" t="s">
        <v>136</v>
      </c>
      <c r="F12" s="270" t="s">
        <v>137</v>
      </c>
      <c r="G12" s="270" t="s">
        <v>138</v>
      </c>
      <c r="H12" s="270" t="s">
        <v>139</v>
      </c>
      <c r="I12" s="270" t="s">
        <v>140</v>
      </c>
      <c r="J12" s="57" t="s">
        <v>141</v>
      </c>
      <c r="K12" s="57" t="s">
        <v>142</v>
      </c>
      <c r="L12" s="57" t="s">
        <v>143</v>
      </c>
      <c r="M12" s="57" t="s">
        <v>144</v>
      </c>
      <c r="N12" s="57" t="s">
        <v>145</v>
      </c>
      <c r="O12" s="57" t="s">
        <v>146</v>
      </c>
      <c r="P12" s="57" t="s">
        <v>147</v>
      </c>
      <c r="Q12" s="57" t="s">
        <v>251</v>
      </c>
      <c r="R12" s="57" t="s">
        <v>252</v>
      </c>
      <c r="S12" s="57" t="s">
        <v>253</v>
      </c>
      <c r="T12" s="203"/>
    </row>
    <row r="13" spans="1:21" ht="14.65" customHeight="1" x14ac:dyDescent="0.35">
      <c r="A13" s="204"/>
      <c r="B13" s="57" t="s">
        <v>180</v>
      </c>
      <c r="C13" s="217">
        <f t="shared" ref="C13:F14" si="0">D13*(1+C6)</f>
        <v>1.2979391054191955</v>
      </c>
      <c r="D13" s="217">
        <f t="shared" si="0"/>
        <v>1.2314412764888003</v>
      </c>
      <c r="E13" s="217">
        <f t="shared" si="0"/>
        <v>1.1683503572000002</v>
      </c>
      <c r="F13" s="217">
        <f t="shared" si="0"/>
        <v>1.1084918000000001</v>
      </c>
      <c r="G13" s="217">
        <f>H13*(1+G6)</f>
        <v>1.0517000000000001</v>
      </c>
      <c r="H13" s="217">
        <v>1</v>
      </c>
      <c r="I13" s="217">
        <f>H13/(1+I6)</f>
        <v>0.95084149472282964</v>
      </c>
      <c r="J13" s="217">
        <f t="shared" ref="J13:S14" si="1">I13/(1+J6)</f>
        <v>0.90409954808674486</v>
      </c>
      <c r="K13" s="217">
        <f t="shared" si="1"/>
        <v>0.85965536568103529</v>
      </c>
      <c r="L13" s="217">
        <f t="shared" si="1"/>
        <v>0.81739599285065634</v>
      </c>
      <c r="M13" s="217">
        <f t="shared" si="1"/>
        <v>0.77721402762256941</v>
      </c>
      <c r="N13" s="217">
        <f t="shared" si="1"/>
        <v>0.73900734774419452</v>
      </c>
      <c r="O13" s="217">
        <f t="shared" si="1"/>
        <v>0.70267885114024387</v>
      </c>
      <c r="P13" s="217">
        <f t="shared" si="1"/>
        <v>0.66813620912831018</v>
      </c>
      <c r="Q13" s="217">
        <f t="shared" si="1"/>
        <v>0.63529163176600756</v>
      </c>
      <c r="R13" s="217">
        <f t="shared" si="1"/>
        <v>0.60406164473329615</v>
      </c>
      <c r="S13" s="217">
        <f t="shared" si="1"/>
        <v>0.57436687718293822</v>
      </c>
      <c r="T13" s="203"/>
    </row>
    <row r="14" spans="1:21" ht="14.65" customHeight="1" x14ac:dyDescent="0.35">
      <c r="A14" s="204"/>
      <c r="B14" s="57" t="s">
        <v>181</v>
      </c>
      <c r="C14" s="217">
        <f t="shared" si="0"/>
        <v>1.2068184720960002</v>
      </c>
      <c r="D14" s="217">
        <f t="shared" si="0"/>
        <v>1.1831553648000002</v>
      </c>
      <c r="E14" s="217">
        <f t="shared" si="0"/>
        <v>1.1599562400000001</v>
      </c>
      <c r="F14" s="217">
        <f t="shared" si="0"/>
        <v>1.1372120000000001</v>
      </c>
      <c r="G14" s="217">
        <f>H14*(1+G7)</f>
        <v>1.052</v>
      </c>
      <c r="H14" s="217">
        <v>1</v>
      </c>
      <c r="I14" s="217">
        <f>H14/(1+I7)</f>
        <v>0.98039215686274506</v>
      </c>
      <c r="J14" s="217">
        <f t="shared" si="1"/>
        <v>0.96116878123798533</v>
      </c>
      <c r="K14" s="217">
        <f t="shared" si="1"/>
        <v>0.94232233454704439</v>
      </c>
      <c r="L14" s="217">
        <f t="shared" si="1"/>
        <v>0.92384542602651409</v>
      </c>
      <c r="M14" s="217">
        <f t="shared" si="1"/>
        <v>0.90573080982991572</v>
      </c>
      <c r="N14" s="217">
        <f t="shared" si="1"/>
        <v>0.88797138218619187</v>
      </c>
      <c r="O14" s="217">
        <f t="shared" si="1"/>
        <v>0.87056017861391355</v>
      </c>
      <c r="P14" s="217">
        <f t="shared" si="1"/>
        <v>0.85349037119011129</v>
      </c>
      <c r="Q14" s="217">
        <f t="shared" si="1"/>
        <v>0.83675526587265814</v>
      </c>
      <c r="R14" s="217">
        <f t="shared" si="1"/>
        <v>0.82034829987515501</v>
      </c>
      <c r="S14" s="217">
        <f t="shared" si="1"/>
        <v>0.80426303909328922</v>
      </c>
      <c r="T14" s="203"/>
    </row>
    <row r="15" spans="1:21" ht="14.65" customHeight="1" x14ac:dyDescent="0.35">
      <c r="A15" s="204"/>
      <c r="B15" s="57" t="s">
        <v>182</v>
      </c>
      <c r="C15" s="217">
        <f>C13*C14</f>
        <v>1.566376888075643</v>
      </c>
      <c r="D15" s="217">
        <f>D13*D14</f>
        <v>1.4569863527138844</v>
      </c>
      <c r="E15" s="217">
        <f>E13*E14</f>
        <v>1.3552352873403692</v>
      </c>
      <c r="F15" s="217">
        <f>F13*F14</f>
        <v>1.2605901768616004</v>
      </c>
      <c r="G15" s="217">
        <f>G13*G14</f>
        <v>1.1063884000000002</v>
      </c>
      <c r="H15" s="217">
        <v>1</v>
      </c>
      <c r="I15" s="217">
        <f t="shared" ref="I15:S15" si="2">I13*I14</f>
        <v>0.93219754384591136</v>
      </c>
      <c r="J15" s="217">
        <f t="shared" si="2"/>
        <v>0.86899226075234992</v>
      </c>
      <c r="K15" s="217">
        <f t="shared" si="2"/>
        <v>0.81007245109444637</v>
      </c>
      <c r="L15" s="217">
        <f t="shared" si="2"/>
        <v>0.75514754924748007</v>
      </c>
      <c r="M15" s="217">
        <f t="shared" si="2"/>
        <v>0.70394669064976023</v>
      </c>
      <c r="N15" s="217">
        <f t="shared" si="2"/>
        <v>0.65621737602216412</v>
      </c>
      <c r="O15" s="217">
        <f t="shared" si="2"/>
        <v>0.61172422615687028</v>
      </c>
      <c r="P15" s="217">
        <f t="shared" si="2"/>
        <v>0.57024782113447525</v>
      </c>
      <c r="Q15" s="217">
        <f t="shared" si="2"/>
        <v>0.53158361824504052</v>
      </c>
      <c r="R15" s="217">
        <f t="shared" si="2"/>
        <v>0.49554094327674936</v>
      </c>
      <c r="S15" s="217">
        <f t="shared" si="2"/>
        <v>0.46194205019767187</v>
      </c>
      <c r="T15" s="203"/>
    </row>
    <row r="16" spans="1:21" ht="14.65" customHeight="1" x14ac:dyDescent="0.35">
      <c r="A16" s="204"/>
      <c r="B16" s="57"/>
      <c r="C16" s="217"/>
      <c r="D16" s="217"/>
      <c r="E16" s="217"/>
      <c r="F16" s="217"/>
      <c r="G16" s="217"/>
      <c r="H16" s="217"/>
      <c r="I16" s="217"/>
      <c r="J16" s="217"/>
      <c r="K16" s="217"/>
      <c r="L16" s="217"/>
      <c r="M16" s="217"/>
      <c r="N16" s="217"/>
      <c r="O16" s="217"/>
      <c r="P16" s="217"/>
      <c r="Q16" s="217"/>
      <c r="R16" s="217"/>
      <c r="S16" s="217"/>
      <c r="T16" s="203"/>
    </row>
    <row r="17" spans="1:24" ht="14.65" customHeight="1" x14ac:dyDescent="0.35">
      <c r="A17" s="204"/>
      <c r="C17" s="270" t="s">
        <v>304</v>
      </c>
      <c r="D17" s="270" t="s">
        <v>135</v>
      </c>
      <c r="E17" s="270" t="s">
        <v>136</v>
      </c>
      <c r="F17" s="270" t="s">
        <v>137</v>
      </c>
      <c r="G17" s="270" t="s">
        <v>138</v>
      </c>
      <c r="H17" s="270" t="s">
        <v>139</v>
      </c>
      <c r="I17" s="270" t="s">
        <v>140</v>
      </c>
      <c r="J17" s="57" t="s">
        <v>141</v>
      </c>
      <c r="K17" s="57" t="s">
        <v>142</v>
      </c>
      <c r="L17" s="57" t="s">
        <v>143</v>
      </c>
      <c r="M17" s="57" t="s">
        <v>144</v>
      </c>
      <c r="N17" s="57" t="s">
        <v>145</v>
      </c>
      <c r="O17" s="57" t="s">
        <v>146</v>
      </c>
      <c r="P17" s="57" t="s">
        <v>147</v>
      </c>
      <c r="Q17" s="57" t="s">
        <v>251</v>
      </c>
      <c r="R17" s="57" t="s">
        <v>252</v>
      </c>
      <c r="S17" s="57" t="s">
        <v>253</v>
      </c>
      <c r="T17" s="203"/>
    </row>
    <row r="18" spans="1:24" ht="14.65" customHeight="1" x14ac:dyDescent="0.35">
      <c r="A18" s="204"/>
      <c r="B18" s="57" t="s">
        <v>183</v>
      </c>
      <c r="C18" s="217">
        <f t="shared" ref="C18:F19" si="3">D18*(1+C9)</f>
        <v>1.3236091000875603</v>
      </c>
      <c r="D18" s="217">
        <f t="shared" si="3"/>
        <v>1.2557961101400001</v>
      </c>
      <c r="E18" s="217">
        <f t="shared" si="3"/>
        <v>1.1914574100000002</v>
      </c>
      <c r="F18" s="217">
        <f t="shared" si="3"/>
        <v>1.1304150000000002</v>
      </c>
      <c r="G18" s="217">
        <f>H18*(1+G9)</f>
        <v>1.0725</v>
      </c>
      <c r="H18" s="217">
        <v>1</v>
      </c>
      <c r="I18" s="217">
        <f>H18/(1+I9)</f>
        <v>0.93240093240093236</v>
      </c>
      <c r="J18" s="217">
        <f t="shared" ref="J18:S19" si="4">I18/(1+J9)</f>
        <v>0.86937149874212805</v>
      </c>
      <c r="K18" s="217">
        <f t="shared" si="4"/>
        <v>0.81060279602995622</v>
      </c>
      <c r="L18" s="217">
        <f t="shared" si="4"/>
        <v>0.75580680282513402</v>
      </c>
      <c r="M18" s="217">
        <f t="shared" si="4"/>
        <v>0.70471496766912267</v>
      </c>
      <c r="N18" s="217">
        <f t="shared" si="4"/>
        <v>0.65707689293158289</v>
      </c>
      <c r="O18" s="217">
        <f t="shared" si="4"/>
        <v>0.6126591076285155</v>
      </c>
      <c r="P18" s="217">
        <f t="shared" si="4"/>
        <v>0.57124392319675099</v>
      </c>
      <c r="Q18" s="217">
        <f t="shared" si="4"/>
        <v>0.53262836661701729</v>
      </c>
      <c r="R18" s="217">
        <f t="shared" si="4"/>
        <v>0.49662318565689256</v>
      </c>
      <c r="S18" s="217">
        <f t="shared" si="4"/>
        <v>0.463051921358408</v>
      </c>
      <c r="T18" s="203"/>
    </row>
    <row r="19" spans="1:24" ht="14.65" customHeight="1" x14ac:dyDescent="0.35">
      <c r="A19" s="204"/>
      <c r="B19" s="57" t="s">
        <v>184</v>
      </c>
      <c r="C19" s="217">
        <f t="shared" si="3"/>
        <v>1.222906385376</v>
      </c>
      <c r="D19" s="217">
        <f t="shared" si="3"/>
        <v>1.1989278288</v>
      </c>
      <c r="E19" s="217">
        <f t="shared" si="3"/>
        <v>1.17541944</v>
      </c>
      <c r="F19" s="217">
        <f t="shared" si="3"/>
        <v>1.152372</v>
      </c>
      <c r="G19" s="217">
        <f>H19*(1+G10)</f>
        <v>1.0680000000000001</v>
      </c>
      <c r="H19" s="217">
        <v>1</v>
      </c>
      <c r="I19" s="217">
        <f>H19/(1+I10)</f>
        <v>0.98039215686274506</v>
      </c>
      <c r="J19" s="217">
        <f t="shared" si="4"/>
        <v>0.96116878123798533</v>
      </c>
      <c r="K19" s="217">
        <f t="shared" si="4"/>
        <v>0.94232233454704439</v>
      </c>
      <c r="L19" s="217">
        <f t="shared" si="4"/>
        <v>0.92384542602651409</v>
      </c>
      <c r="M19" s="217">
        <f t="shared" si="4"/>
        <v>0.90573080982991572</v>
      </c>
      <c r="N19" s="217">
        <f t="shared" si="4"/>
        <v>0.88797138218619187</v>
      </c>
      <c r="O19" s="217">
        <f t="shared" si="4"/>
        <v>0.87056017861391355</v>
      </c>
      <c r="P19" s="217">
        <f t="shared" si="4"/>
        <v>0.85349037119011129</v>
      </c>
      <c r="Q19" s="217">
        <f t="shared" si="4"/>
        <v>0.83675526587265814</v>
      </c>
      <c r="R19" s="217">
        <f t="shared" si="4"/>
        <v>0.82034829987515501</v>
      </c>
      <c r="S19" s="217">
        <f t="shared" si="4"/>
        <v>0.80426303909328922</v>
      </c>
      <c r="T19" s="203"/>
    </row>
    <row r="20" spans="1:24" ht="14.65" customHeight="1" x14ac:dyDescent="0.35">
      <c r="A20" s="204"/>
      <c r="B20" s="57" t="s">
        <v>185</v>
      </c>
      <c r="C20" s="217">
        <f>C18*C19</f>
        <v>1.6186500202388585</v>
      </c>
      <c r="D20" s="217">
        <f>D18*D19</f>
        <v>1.5056089037456362</v>
      </c>
      <c r="E20" s="217">
        <f>E18*E19</f>
        <v>1.4004622016460506</v>
      </c>
      <c r="F20" s="217">
        <f>F18*F19</f>
        <v>1.3026585943800002</v>
      </c>
      <c r="G20" s="217">
        <f>G18*G19</f>
        <v>1.1454300000000002</v>
      </c>
      <c r="H20" s="217">
        <v>1</v>
      </c>
      <c r="I20" s="217">
        <f t="shared" ref="I20:S20" si="5">I18*I19</f>
        <v>0.91411856117738466</v>
      </c>
      <c r="J20" s="217">
        <f t="shared" si="5"/>
        <v>0.83561274388901186</v>
      </c>
      <c r="K20" s="217">
        <f t="shared" si="5"/>
        <v>0.76384911914530995</v>
      </c>
      <c r="L20" s="217">
        <f t="shared" si="5"/>
        <v>0.69824865774972344</v>
      </c>
      <c r="M20" s="217">
        <f t="shared" si="5"/>
        <v>0.63828205836621732</v>
      </c>
      <c r="N20" s="217">
        <f t="shared" si="5"/>
        <v>0.58346547681906602</v>
      </c>
      <c r="O20" s="217">
        <f t="shared" si="5"/>
        <v>0.53335662216652135</v>
      </c>
      <c r="P20" s="217">
        <f t="shared" si="5"/>
        <v>0.48755118804929043</v>
      </c>
      <c r="Q20" s="217">
        <f t="shared" si="5"/>
        <v>0.44567959051994194</v>
      </c>
      <c r="R20" s="217">
        <f t="shared" si="5"/>
        <v>0.40740398603221528</v>
      </c>
      <c r="S20" s="217">
        <f t="shared" si="5"/>
        <v>0.37241554552969997</v>
      </c>
      <c r="T20" s="203"/>
    </row>
    <row r="21" spans="1:24" ht="14.65" customHeight="1" x14ac:dyDescent="0.35">
      <c r="A21" s="204"/>
      <c r="B21" s="57"/>
      <c r="C21" s="217"/>
      <c r="D21" s="217"/>
      <c r="E21" s="217"/>
      <c r="F21" s="217"/>
      <c r="G21" s="217"/>
      <c r="H21" s="217"/>
      <c r="I21" s="217"/>
      <c r="J21" s="217"/>
      <c r="K21" s="217"/>
      <c r="L21" s="217"/>
      <c r="M21" s="217"/>
      <c r="N21" s="217"/>
      <c r="O21" s="217"/>
      <c r="P21" s="217"/>
      <c r="Q21" s="217"/>
      <c r="R21" s="217"/>
      <c r="S21" s="217"/>
      <c r="T21" s="203"/>
    </row>
    <row r="22" spans="1:24" ht="14.65" customHeight="1" x14ac:dyDescent="0.35">
      <c r="A22" s="204"/>
      <c r="B22" s="57"/>
      <c r="C22" s="217"/>
      <c r="D22" s="217"/>
      <c r="E22" s="217"/>
      <c r="F22" s="217"/>
      <c r="G22" s="217"/>
      <c r="H22" s="217"/>
      <c r="I22" s="217"/>
      <c r="J22" s="217"/>
      <c r="K22" s="217"/>
      <c r="L22" s="217"/>
      <c r="M22" s="217"/>
      <c r="N22" s="217"/>
      <c r="O22" s="217"/>
      <c r="P22" s="217"/>
      <c r="Q22" s="217"/>
      <c r="R22" s="217"/>
      <c r="S22" s="217"/>
      <c r="T22" s="203"/>
    </row>
    <row r="23" spans="1:24" ht="14.65" customHeight="1" x14ac:dyDescent="0.35">
      <c r="A23" s="204"/>
      <c r="C23" s="202" t="s">
        <v>139</v>
      </c>
      <c r="T23" s="209"/>
      <c r="V23" s="304" t="s">
        <v>295</v>
      </c>
      <c r="W23" s="304"/>
      <c r="X23" s="316"/>
    </row>
    <row r="24" spans="1:24" ht="28.9" customHeight="1" x14ac:dyDescent="0.35">
      <c r="A24" s="204"/>
      <c r="B24" s="269" t="s">
        <v>255</v>
      </c>
      <c r="C24" s="271" t="s">
        <v>256</v>
      </c>
      <c r="T24" s="209"/>
      <c r="V24" s="304" t="s">
        <v>256</v>
      </c>
      <c r="W24" s="304" t="s">
        <v>260</v>
      </c>
      <c r="X24" s="316" t="s">
        <v>296</v>
      </c>
    </row>
    <row r="25" spans="1:24" ht="28.9" customHeight="1" x14ac:dyDescent="0.35">
      <c r="A25" s="204"/>
      <c r="B25" s="272" t="s">
        <v>305</v>
      </c>
      <c r="C25" s="207">
        <v>0</v>
      </c>
      <c r="D25" s="8" t="s">
        <v>306</v>
      </c>
      <c r="T25" s="209"/>
    </row>
    <row r="26" spans="1:24" ht="43.5" customHeight="1" x14ac:dyDescent="0.35">
      <c r="A26" s="204"/>
      <c r="B26" s="269" t="s">
        <v>307</v>
      </c>
      <c r="C26" s="273" t="s">
        <v>260</v>
      </c>
      <c r="T26" s="209"/>
    </row>
    <row r="27" spans="1:24" ht="14.65" customHeight="1" x14ac:dyDescent="0.35">
      <c r="A27" s="204"/>
      <c r="B27" s="274" t="s">
        <v>261</v>
      </c>
      <c r="T27" s="209"/>
    </row>
    <row r="28" spans="1:24" ht="14.65" customHeight="1" x14ac:dyDescent="0.35">
      <c r="A28" s="204"/>
      <c r="T28" s="209"/>
    </row>
    <row r="29" spans="1:24" ht="14.65" customHeight="1" x14ac:dyDescent="0.35">
      <c r="A29" s="204"/>
      <c r="B29" s="206" t="s">
        <v>262</v>
      </c>
      <c r="T29" s="209"/>
    </row>
    <row r="30" spans="1:24" ht="14.65" customHeight="1" x14ac:dyDescent="0.35">
      <c r="A30" s="204"/>
      <c r="B30" s="206" t="s">
        <v>263</v>
      </c>
      <c r="C30" s="218" t="s">
        <v>264</v>
      </c>
      <c r="T30" s="209"/>
    </row>
    <row r="31" spans="1:24" ht="14.65" customHeight="1" x14ac:dyDescent="0.35">
      <c r="A31" s="204"/>
      <c r="B31" s="8" t="s">
        <v>148</v>
      </c>
      <c r="C31" s="207">
        <v>2</v>
      </c>
      <c r="D31" s="202" t="s">
        <v>149</v>
      </c>
      <c r="T31" s="209"/>
      <c r="U31" s="8" t="s">
        <v>150</v>
      </c>
    </row>
    <row r="32" spans="1:24" ht="14.65" customHeight="1" x14ac:dyDescent="0.35">
      <c r="A32" s="204"/>
      <c r="B32" s="8" t="s">
        <v>265</v>
      </c>
      <c r="C32" s="207">
        <v>0</v>
      </c>
      <c r="D32" s="202" t="s">
        <v>266</v>
      </c>
      <c r="T32" s="209"/>
      <c r="U32" s="8" t="s">
        <v>150</v>
      </c>
    </row>
    <row r="33" spans="1:21" ht="14.65" customHeight="1" x14ac:dyDescent="0.35">
      <c r="A33" s="204"/>
      <c r="C33" s="8">
        <v>0</v>
      </c>
      <c r="D33" s="8">
        <v>1</v>
      </c>
      <c r="E33" s="8">
        <v>2</v>
      </c>
      <c r="F33" s="8">
        <v>3</v>
      </c>
      <c r="G33" s="8">
        <v>4</v>
      </c>
      <c r="H33" s="8">
        <v>5</v>
      </c>
      <c r="I33" s="8">
        <v>6</v>
      </c>
      <c r="J33" s="8">
        <v>7</v>
      </c>
      <c r="K33" s="8">
        <v>8</v>
      </c>
      <c r="L33" s="8">
        <v>9</v>
      </c>
      <c r="M33" s="8">
        <f>L33+1</f>
        <v>10</v>
      </c>
      <c r="N33" s="8">
        <f t="shared" ref="N33:S33" si="6">M33+1</f>
        <v>11</v>
      </c>
      <c r="O33" s="8">
        <f t="shared" si="6"/>
        <v>12</v>
      </c>
      <c r="P33" s="8">
        <f t="shared" si="6"/>
        <v>13</v>
      </c>
      <c r="Q33" s="8">
        <f t="shared" si="6"/>
        <v>14</v>
      </c>
      <c r="R33" s="8">
        <f t="shared" si="6"/>
        <v>15</v>
      </c>
      <c r="S33" s="8">
        <f t="shared" si="6"/>
        <v>16</v>
      </c>
      <c r="T33" s="209"/>
    </row>
    <row r="34" spans="1:21" ht="14.65" customHeight="1" x14ac:dyDescent="0.35">
      <c r="A34" s="204"/>
      <c r="C34" s="305" t="s">
        <v>304</v>
      </c>
      <c r="D34" s="305" t="s">
        <v>135</v>
      </c>
      <c r="E34" s="305" t="s">
        <v>136</v>
      </c>
      <c r="F34" s="305" t="s">
        <v>137</v>
      </c>
      <c r="G34" s="305" t="s">
        <v>138</v>
      </c>
      <c r="H34" s="305" t="s">
        <v>139</v>
      </c>
      <c r="I34" s="305" t="s">
        <v>140</v>
      </c>
      <c r="J34" s="8" t="s">
        <v>141</v>
      </c>
      <c r="K34" s="8" t="s">
        <v>142</v>
      </c>
      <c r="L34" s="8" t="s">
        <v>143</v>
      </c>
      <c r="M34" s="8" t="s">
        <v>144</v>
      </c>
      <c r="N34" s="8" t="s">
        <v>145</v>
      </c>
      <c r="O34" s="8" t="s">
        <v>146</v>
      </c>
      <c r="P34" s="8" t="s">
        <v>147</v>
      </c>
      <c r="Q34" s="8" t="s">
        <v>251</v>
      </c>
      <c r="R34" s="8" t="s">
        <v>252</v>
      </c>
      <c r="S34" s="8" t="s">
        <v>253</v>
      </c>
      <c r="T34" s="209" t="s">
        <v>151</v>
      </c>
    </row>
    <row r="35" spans="1:21" ht="14.65" customHeight="1" x14ac:dyDescent="0.35">
      <c r="A35" s="204"/>
      <c r="B35" s="8" t="s">
        <v>267</v>
      </c>
      <c r="C35" s="207">
        <v>0</v>
      </c>
      <c r="D35" s="207">
        <v>0</v>
      </c>
      <c r="E35" s="207">
        <v>0</v>
      </c>
      <c r="F35" s="207">
        <v>0</v>
      </c>
      <c r="G35" s="207">
        <v>0</v>
      </c>
      <c r="H35" s="207">
        <v>0</v>
      </c>
      <c r="T35" s="209"/>
      <c r="U35" s="8" t="s">
        <v>150</v>
      </c>
    </row>
    <row r="36" spans="1:21" ht="14.65" customHeight="1" x14ac:dyDescent="0.35">
      <c r="A36" s="204"/>
      <c r="B36" s="8" t="s">
        <v>268</v>
      </c>
      <c r="C36" s="208">
        <f>IF(C33=$C31+5,-$C32,0)</f>
        <v>0</v>
      </c>
      <c r="D36" s="208">
        <f t="shared" ref="D36:S36" si="7">IF(D33=$C31+5,-$C32,0)</f>
        <v>0</v>
      </c>
      <c r="E36" s="208">
        <f t="shared" si="7"/>
        <v>0</v>
      </c>
      <c r="F36" s="208">
        <f t="shared" si="7"/>
        <v>0</v>
      </c>
      <c r="G36" s="208">
        <f t="shared" si="7"/>
        <v>0</v>
      </c>
      <c r="H36" s="208">
        <f t="shared" si="7"/>
        <v>0</v>
      </c>
      <c r="I36" s="208">
        <f t="shared" si="7"/>
        <v>0</v>
      </c>
      <c r="J36" s="208">
        <f t="shared" si="7"/>
        <v>0</v>
      </c>
      <c r="K36" s="208">
        <f t="shared" si="7"/>
        <v>0</v>
      </c>
      <c r="L36" s="208">
        <f t="shared" si="7"/>
        <v>0</v>
      </c>
      <c r="M36" s="208">
        <f t="shared" si="7"/>
        <v>0</v>
      </c>
      <c r="N36" s="208">
        <f t="shared" si="7"/>
        <v>0</v>
      </c>
      <c r="O36" s="208">
        <f t="shared" si="7"/>
        <v>0</v>
      </c>
      <c r="P36" s="208">
        <f t="shared" si="7"/>
        <v>0</v>
      </c>
      <c r="Q36" s="208">
        <f t="shared" si="7"/>
        <v>0</v>
      </c>
      <c r="R36" s="208">
        <f t="shared" si="7"/>
        <v>0</v>
      </c>
      <c r="S36" s="208">
        <f t="shared" si="7"/>
        <v>0</v>
      </c>
      <c r="T36" s="209"/>
      <c r="U36" s="8" t="s">
        <v>152</v>
      </c>
    </row>
    <row r="37" spans="1:21" ht="14.65" customHeight="1" x14ac:dyDescent="0.35">
      <c r="A37" s="204"/>
      <c r="B37" s="8" t="s">
        <v>153</v>
      </c>
      <c r="C37" s="208"/>
      <c r="D37" s="208"/>
      <c r="E37" s="208"/>
      <c r="F37" s="208"/>
      <c r="G37" s="208"/>
      <c r="H37" s="208">
        <f t="shared" ref="H37:S37" si="8">IF($C$30="ROI",IF(H33&lt;=$C31+4,-$J42/H14,0),IF($C$30="NI",IF(H33&lt;=$C31+4,-$J42/H19,0)))</f>
        <v>0</v>
      </c>
      <c r="I37" s="208">
        <f t="shared" si="8"/>
        <v>0</v>
      </c>
      <c r="J37" s="208">
        <f t="shared" si="8"/>
        <v>0</v>
      </c>
      <c r="K37" s="208">
        <f t="shared" si="8"/>
        <v>0</v>
      </c>
      <c r="L37" s="208">
        <f t="shared" si="8"/>
        <v>0</v>
      </c>
      <c r="M37" s="208">
        <f t="shared" si="8"/>
        <v>0</v>
      </c>
      <c r="N37" s="208">
        <f t="shared" si="8"/>
        <v>0</v>
      </c>
      <c r="O37" s="208">
        <f t="shared" si="8"/>
        <v>0</v>
      </c>
      <c r="P37" s="208">
        <f t="shared" si="8"/>
        <v>0</v>
      </c>
      <c r="Q37" s="208">
        <f t="shared" si="8"/>
        <v>0</v>
      </c>
      <c r="R37" s="208">
        <f t="shared" si="8"/>
        <v>0</v>
      </c>
      <c r="S37" s="208">
        <f t="shared" si="8"/>
        <v>0</v>
      </c>
      <c r="T37" s="209"/>
      <c r="U37" s="8" t="s">
        <v>152</v>
      </c>
    </row>
    <row r="38" spans="1:21" ht="14.65" customHeight="1" x14ac:dyDescent="0.35">
      <c r="A38" s="204"/>
      <c r="B38" s="8" t="s">
        <v>269</v>
      </c>
      <c r="C38" s="208">
        <f>SUM(C35:C36)</f>
        <v>0</v>
      </c>
      <c r="D38" s="208">
        <f t="shared" ref="D38:S38" si="9">SUM(D35:D37)</f>
        <v>0</v>
      </c>
      <c r="E38" s="208">
        <f t="shared" si="9"/>
        <v>0</v>
      </c>
      <c r="F38" s="208">
        <f t="shared" si="9"/>
        <v>0</v>
      </c>
      <c r="G38" s="208">
        <f t="shared" si="9"/>
        <v>0</v>
      </c>
      <c r="H38" s="208">
        <f t="shared" si="9"/>
        <v>0</v>
      </c>
      <c r="I38" s="208">
        <f t="shared" si="9"/>
        <v>0</v>
      </c>
      <c r="J38" s="208">
        <f t="shared" si="9"/>
        <v>0</v>
      </c>
      <c r="K38" s="208">
        <f t="shared" si="9"/>
        <v>0</v>
      </c>
      <c r="L38" s="208">
        <f t="shared" si="9"/>
        <v>0</v>
      </c>
      <c r="M38" s="208">
        <f t="shared" si="9"/>
        <v>0</v>
      </c>
      <c r="N38" s="208">
        <f t="shared" si="9"/>
        <v>0</v>
      </c>
      <c r="O38" s="208">
        <f t="shared" si="9"/>
        <v>0</v>
      </c>
      <c r="P38" s="208">
        <f t="shared" si="9"/>
        <v>0</v>
      </c>
      <c r="Q38" s="208">
        <f t="shared" si="9"/>
        <v>0</v>
      </c>
      <c r="R38" s="208">
        <f t="shared" si="9"/>
        <v>0</v>
      </c>
      <c r="S38" s="208">
        <f t="shared" si="9"/>
        <v>0</v>
      </c>
      <c r="T38" s="275" t="s">
        <v>270</v>
      </c>
      <c r="U38" s="8" t="s">
        <v>152</v>
      </c>
    </row>
    <row r="39" spans="1:21" ht="14.65" customHeight="1" x14ac:dyDescent="0.35">
      <c r="A39" s="204"/>
      <c r="B39" s="8" t="s">
        <v>300</v>
      </c>
      <c r="C39" s="208">
        <f>IF($C$30="ROI",C38*C15,IF($C$30="NI",C38*C20))</f>
        <v>0</v>
      </c>
      <c r="D39" s="208">
        <f t="shared" ref="D39:S39" si="10">IF($C$30="ROI",D38*D15,IF($C$30="NI",D38*D20))</f>
        <v>0</v>
      </c>
      <c r="E39" s="208">
        <f t="shared" si="10"/>
        <v>0</v>
      </c>
      <c r="F39" s="208">
        <f t="shared" si="10"/>
        <v>0</v>
      </c>
      <c r="G39" s="208">
        <f t="shared" si="10"/>
        <v>0</v>
      </c>
      <c r="H39" s="208">
        <f t="shared" si="10"/>
        <v>0</v>
      </c>
      <c r="I39" s="208">
        <f t="shared" si="10"/>
        <v>0</v>
      </c>
      <c r="J39" s="208">
        <f t="shared" si="10"/>
        <v>0</v>
      </c>
      <c r="K39" s="208">
        <f t="shared" si="10"/>
        <v>0</v>
      </c>
      <c r="L39" s="208">
        <f t="shared" si="10"/>
        <v>0</v>
      </c>
      <c r="M39" s="208">
        <f t="shared" si="10"/>
        <v>0</v>
      </c>
      <c r="N39" s="208">
        <f t="shared" si="10"/>
        <v>0</v>
      </c>
      <c r="O39" s="208">
        <f t="shared" si="10"/>
        <v>0</v>
      </c>
      <c r="P39" s="208">
        <f t="shared" si="10"/>
        <v>0</v>
      </c>
      <c r="Q39" s="208">
        <f t="shared" si="10"/>
        <v>0</v>
      </c>
      <c r="R39" s="208">
        <f t="shared" si="10"/>
        <v>0</v>
      </c>
      <c r="S39" s="208">
        <f t="shared" si="10"/>
        <v>0</v>
      </c>
      <c r="T39" s="276">
        <f>ABS(SUM(C39:S39))</f>
        <v>0</v>
      </c>
      <c r="U39" s="8" t="s">
        <v>152</v>
      </c>
    </row>
    <row r="40" spans="1:21" ht="14.65" customHeight="1" x14ac:dyDescent="0.35">
      <c r="A40" s="204"/>
      <c r="T40" s="209"/>
      <c r="U40" s="8" t="s">
        <v>152</v>
      </c>
    </row>
    <row r="41" spans="1:21" ht="14.65" customHeight="1" x14ac:dyDescent="0.35">
      <c r="A41" s="204"/>
      <c r="C41" s="277" t="str">
        <f t="shared" ref="C41:H41" si="11">"Inv. Yr. "&amp;C33</f>
        <v>Inv. Yr. 0</v>
      </c>
      <c r="D41" s="277" t="str">
        <f t="shared" si="11"/>
        <v>Inv. Yr. 1</v>
      </c>
      <c r="E41" s="277" t="str">
        <f t="shared" si="11"/>
        <v>Inv. Yr. 2</v>
      </c>
      <c r="F41" s="277" t="str">
        <f t="shared" si="11"/>
        <v>Inv. Yr. 3</v>
      </c>
      <c r="G41" s="277" t="str">
        <f t="shared" si="11"/>
        <v>Inv. Yr. 4</v>
      </c>
      <c r="H41" s="277" t="str">
        <f t="shared" si="11"/>
        <v>Inv. Yr. 5</v>
      </c>
      <c r="I41" s="277" t="s">
        <v>278</v>
      </c>
      <c r="J41" s="277" t="s">
        <v>151</v>
      </c>
      <c r="T41" s="209"/>
    </row>
    <row r="42" spans="1:21" ht="14.65" customHeight="1" x14ac:dyDescent="0.35">
      <c r="A42" s="204"/>
      <c r="B42" s="8" t="s">
        <v>279</v>
      </c>
      <c r="C42" s="278">
        <f>IF(C30="ROI",C35*C$15/SUMIF($H$33:$S$33,"&lt;="&amp;$C31+4,$H$13:$S$13),IF(C30="NI",C35*C$20/SUMIF($H$33:$S$33,"&lt;="&amp;$C31+4,$H$18:$S$18)))</f>
        <v>0</v>
      </c>
      <c r="D42" s="278">
        <f>IF(C30="ROI",D35*D$15/SUMIF($H$33:$S$33,"&lt;="&amp;$C31+4,$H$13:$S$13),IF(C30="NI",D35*D$20/SUMIF($H$33:$S$33,"&lt;="&amp;$C31+4,$H$18:$S$18)))</f>
        <v>0</v>
      </c>
      <c r="E42" s="278">
        <f>IF(C30="ROI",E35*E$15/SUMIF($H$33:$S$33,"&lt;="&amp;$C31+4,$H$13:$S$13),IF(C30="NI",E35*E$20/SUMIF($H$33:$S$33,"&lt;="&amp;$C31+4,$H$18:$S$18)))</f>
        <v>0</v>
      </c>
      <c r="F42" s="278">
        <f>IF(C30="ROI",F35*F$15/SUMIF($H$33:$S$33,"&lt;="&amp;$C31+4,$H$13:$S$13),IF(C30="NI",F35*F$20/SUMIF($H$33:$S$33,"&lt;="&amp;$C31+4,$H$18:$S$18)))</f>
        <v>0</v>
      </c>
      <c r="G42" s="278">
        <f>IF(C30="ROI",G35*G$15/SUMIF($H$33:$S$33,"&lt;="&amp;$C31+4,$H$13:$S$13),IF(C30="NI",G35*G$20/SUMIF($H$33:$S$33,"&lt;="&amp;$C31+4,$H$18:$S$18)))</f>
        <v>0</v>
      </c>
      <c r="H42" s="278">
        <f>IF(C30="ROI",H35*H$15/SUMIF($H$33:$S$33,"&lt;="&amp;$C31+4,$H$13:$S$13),IF(C30="NI",H35*H$20/SUMIF($H$33:$S$33,"&lt;="&amp;$C31+4,$H$18:$S$18)))</f>
        <v>0</v>
      </c>
      <c r="I42" s="278">
        <f>IF(C30="ROI",SUMPRODUCT($F$15:$S$15,F36:S36)/SUMIF(H33:S33,"&lt;="&amp;C31+4,$H$13:$S$13),IF(C30="NI",SUMPRODUCT($F$20:$S$20,F36:S36)/SUMIF(H33:S33,"&lt;="&amp;C31+4,$H$18:$S$18)))</f>
        <v>0</v>
      </c>
      <c r="J42" s="279">
        <f>SUM(C42:I42)</f>
        <v>0</v>
      </c>
      <c r="T42" s="209"/>
      <c r="U42" s="8" t="s">
        <v>152</v>
      </c>
    </row>
    <row r="43" spans="1:21" ht="14.65" customHeight="1" x14ac:dyDescent="0.35">
      <c r="A43" s="204"/>
      <c r="C43" s="214"/>
      <c r="D43" s="214"/>
      <c r="E43" s="214"/>
      <c r="F43" s="214"/>
      <c r="G43" s="214"/>
      <c r="H43" s="214"/>
      <c r="I43" s="214"/>
      <c r="J43" s="214"/>
      <c r="K43" s="214"/>
      <c r="L43" s="214"/>
      <c r="T43" s="209"/>
    </row>
    <row r="44" spans="1:21" ht="14.65" customHeight="1" x14ac:dyDescent="0.35">
      <c r="A44" s="204"/>
      <c r="T44" s="209"/>
    </row>
    <row r="45" spans="1:21" ht="14.65" customHeight="1" x14ac:dyDescent="0.35">
      <c r="A45" s="204"/>
      <c r="T45" s="209"/>
    </row>
    <row r="46" spans="1:21" ht="14.65" customHeight="1" x14ac:dyDescent="0.35">
      <c r="A46" s="204"/>
      <c r="B46" s="206" t="s">
        <v>280</v>
      </c>
      <c r="T46" s="209"/>
    </row>
    <row r="47" spans="1:21" ht="14.65" customHeight="1" x14ac:dyDescent="0.35">
      <c r="A47" s="204"/>
      <c r="B47" s="8" t="s">
        <v>148</v>
      </c>
      <c r="C47" s="207">
        <v>5</v>
      </c>
      <c r="D47" s="202" t="s">
        <v>149</v>
      </c>
      <c r="T47" s="209"/>
      <c r="U47" s="8" t="s">
        <v>150</v>
      </c>
    </row>
    <row r="48" spans="1:21" ht="14.65" customHeight="1" x14ac:dyDescent="0.35">
      <c r="A48" s="204"/>
      <c r="B48" s="8" t="s">
        <v>265</v>
      </c>
      <c r="C48" s="207">
        <v>0</v>
      </c>
      <c r="D48" s="202" t="s">
        <v>266</v>
      </c>
      <c r="T48" s="209"/>
      <c r="U48" s="8" t="s">
        <v>150</v>
      </c>
    </row>
    <row r="49" spans="1:21" ht="14.65" customHeight="1" x14ac:dyDescent="0.35">
      <c r="A49" s="204"/>
      <c r="C49" s="8">
        <f t="shared" ref="C49:S49" si="12">C33</f>
        <v>0</v>
      </c>
      <c r="D49" s="8">
        <f t="shared" si="12"/>
        <v>1</v>
      </c>
      <c r="E49" s="8">
        <f t="shared" si="12"/>
        <v>2</v>
      </c>
      <c r="F49" s="8">
        <f t="shared" si="12"/>
        <v>3</v>
      </c>
      <c r="G49" s="8">
        <f t="shared" si="12"/>
        <v>4</v>
      </c>
      <c r="H49" s="8">
        <f t="shared" si="12"/>
        <v>5</v>
      </c>
      <c r="I49" s="8">
        <f t="shared" si="12"/>
        <v>6</v>
      </c>
      <c r="J49" s="8">
        <f t="shared" si="12"/>
        <v>7</v>
      </c>
      <c r="K49" s="8">
        <f t="shared" si="12"/>
        <v>8</v>
      </c>
      <c r="L49" s="8">
        <f t="shared" si="12"/>
        <v>9</v>
      </c>
      <c r="M49" s="8">
        <f t="shared" si="12"/>
        <v>10</v>
      </c>
      <c r="N49" s="8">
        <f t="shared" si="12"/>
        <v>11</v>
      </c>
      <c r="O49" s="8">
        <f t="shared" si="12"/>
        <v>12</v>
      </c>
      <c r="P49" s="8">
        <f t="shared" si="12"/>
        <v>13</v>
      </c>
      <c r="Q49" s="8">
        <f t="shared" si="12"/>
        <v>14</v>
      </c>
      <c r="R49" s="8">
        <f t="shared" si="12"/>
        <v>15</v>
      </c>
      <c r="S49" s="8">
        <f t="shared" si="12"/>
        <v>16</v>
      </c>
      <c r="T49" s="209"/>
    </row>
    <row r="50" spans="1:21" ht="14.65" customHeight="1" x14ac:dyDescent="0.35">
      <c r="A50" s="204"/>
      <c r="C50" s="305" t="s">
        <v>304</v>
      </c>
      <c r="D50" s="305" t="s">
        <v>135</v>
      </c>
      <c r="E50" s="305" t="s">
        <v>136</v>
      </c>
      <c r="F50" s="305" t="s">
        <v>137</v>
      </c>
      <c r="G50" s="305" t="s">
        <v>138</v>
      </c>
      <c r="H50" s="305" t="s">
        <v>139</v>
      </c>
      <c r="I50" s="305" t="s">
        <v>140</v>
      </c>
      <c r="J50" s="8" t="s">
        <v>141</v>
      </c>
      <c r="K50" s="8" t="s">
        <v>142</v>
      </c>
      <c r="L50" s="8" t="s">
        <v>143</v>
      </c>
      <c r="M50" s="8" t="s">
        <v>144</v>
      </c>
      <c r="N50" s="8" t="s">
        <v>145</v>
      </c>
      <c r="O50" s="8" t="s">
        <v>146</v>
      </c>
      <c r="P50" s="8" t="s">
        <v>147</v>
      </c>
      <c r="Q50" s="8" t="s">
        <v>251</v>
      </c>
      <c r="R50" s="8" t="s">
        <v>252</v>
      </c>
      <c r="S50" s="8" t="s">
        <v>253</v>
      </c>
      <c r="T50" s="209" t="s">
        <v>151</v>
      </c>
    </row>
    <row r="51" spans="1:21" ht="14.65" customHeight="1" x14ac:dyDescent="0.35">
      <c r="A51" s="204"/>
      <c r="B51" s="8" t="s">
        <v>267</v>
      </c>
      <c r="C51" s="207">
        <v>0</v>
      </c>
      <c r="D51" s="207">
        <v>0</v>
      </c>
      <c r="E51" s="207">
        <v>0</v>
      </c>
      <c r="F51" s="207">
        <v>0</v>
      </c>
      <c r="G51" s="207">
        <v>0</v>
      </c>
      <c r="H51" s="207">
        <v>0</v>
      </c>
      <c r="T51" s="209"/>
      <c r="U51" s="8" t="s">
        <v>150</v>
      </c>
    </row>
    <row r="52" spans="1:21" ht="14.65" customHeight="1" x14ac:dyDescent="0.35">
      <c r="A52" s="204"/>
      <c r="B52" s="8" t="s">
        <v>268</v>
      </c>
      <c r="C52" s="208">
        <f>IF(C49=$C47+5,-$C48,0)</f>
        <v>0</v>
      </c>
      <c r="D52" s="208">
        <f t="shared" ref="D52:S52" si="13">IF(D49=$C47+5,-$C48,0)</f>
        <v>0</v>
      </c>
      <c r="E52" s="208">
        <f t="shared" si="13"/>
        <v>0</v>
      </c>
      <c r="F52" s="208">
        <f t="shared" si="13"/>
        <v>0</v>
      </c>
      <c r="G52" s="208">
        <f t="shared" si="13"/>
        <v>0</v>
      </c>
      <c r="H52" s="208">
        <f t="shared" si="13"/>
        <v>0</v>
      </c>
      <c r="I52" s="208">
        <f t="shared" si="13"/>
        <v>0</v>
      </c>
      <c r="J52" s="208">
        <f t="shared" si="13"/>
        <v>0</v>
      </c>
      <c r="K52" s="208">
        <f t="shared" si="13"/>
        <v>0</v>
      </c>
      <c r="L52" s="208">
        <f t="shared" si="13"/>
        <v>0</v>
      </c>
      <c r="M52" s="208">
        <f t="shared" si="13"/>
        <v>0</v>
      </c>
      <c r="N52" s="208">
        <f t="shared" si="13"/>
        <v>0</v>
      </c>
      <c r="O52" s="208">
        <f t="shared" si="13"/>
        <v>0</v>
      </c>
      <c r="P52" s="208">
        <f t="shared" si="13"/>
        <v>0</v>
      </c>
      <c r="Q52" s="208">
        <f t="shared" si="13"/>
        <v>0</v>
      </c>
      <c r="R52" s="208">
        <f t="shared" si="13"/>
        <v>0</v>
      </c>
      <c r="S52" s="208">
        <f t="shared" si="13"/>
        <v>0</v>
      </c>
      <c r="T52" s="209"/>
      <c r="U52" s="8" t="s">
        <v>152</v>
      </c>
    </row>
    <row r="53" spans="1:21" ht="14.65" customHeight="1" x14ac:dyDescent="0.35">
      <c r="A53" s="204"/>
      <c r="B53" s="8" t="s">
        <v>153</v>
      </c>
      <c r="C53" s="208"/>
      <c r="D53" s="208"/>
      <c r="E53" s="208"/>
      <c r="F53" s="208"/>
      <c r="G53" s="208"/>
      <c r="H53" s="208">
        <f>IF($C$30="ROI",IF(H49&lt;=$C47+4,-$J58/H$14,0),IF($C$30="NI",IF(H49&lt;=$C47+4,-$J58/H$19,0)))</f>
        <v>0</v>
      </c>
      <c r="I53" s="208">
        <f t="shared" ref="I53:S53" si="14">IF($C$30="ROI",IF(I49&lt;=$C47+4,-$J58/I$14,0),IF($C$30="NI",IF(I49&lt;=$C47+4,-$J58/I$19,0)))</f>
        <v>0</v>
      </c>
      <c r="J53" s="208">
        <f t="shared" si="14"/>
        <v>0</v>
      </c>
      <c r="K53" s="208">
        <f t="shared" si="14"/>
        <v>0</v>
      </c>
      <c r="L53" s="208">
        <f t="shared" si="14"/>
        <v>0</v>
      </c>
      <c r="M53" s="208">
        <f t="shared" si="14"/>
        <v>0</v>
      </c>
      <c r="N53" s="208">
        <f t="shared" si="14"/>
        <v>0</v>
      </c>
      <c r="O53" s="208">
        <f t="shared" si="14"/>
        <v>0</v>
      </c>
      <c r="P53" s="208">
        <f t="shared" si="14"/>
        <v>0</v>
      </c>
      <c r="Q53" s="208">
        <f t="shared" si="14"/>
        <v>0</v>
      </c>
      <c r="R53" s="208">
        <f t="shared" si="14"/>
        <v>0</v>
      </c>
      <c r="S53" s="208">
        <f t="shared" si="14"/>
        <v>0</v>
      </c>
      <c r="T53" s="209"/>
      <c r="U53" s="8" t="s">
        <v>152</v>
      </c>
    </row>
    <row r="54" spans="1:21" ht="14.65" customHeight="1" x14ac:dyDescent="0.35">
      <c r="A54" s="204"/>
      <c r="B54" s="8" t="s">
        <v>269</v>
      </c>
      <c r="C54" s="208">
        <f>SUM(C51:C53)</f>
        <v>0</v>
      </c>
      <c r="D54" s="208">
        <f t="shared" ref="D54:S54" si="15">SUM(D51:D53)</f>
        <v>0</v>
      </c>
      <c r="E54" s="208">
        <f t="shared" si="15"/>
        <v>0</v>
      </c>
      <c r="F54" s="208">
        <f t="shared" si="15"/>
        <v>0</v>
      </c>
      <c r="G54" s="208">
        <f t="shared" si="15"/>
        <v>0</v>
      </c>
      <c r="H54" s="208">
        <f t="shared" si="15"/>
        <v>0</v>
      </c>
      <c r="I54" s="208">
        <f t="shared" si="15"/>
        <v>0</v>
      </c>
      <c r="J54" s="208">
        <f t="shared" si="15"/>
        <v>0</v>
      </c>
      <c r="K54" s="208">
        <f t="shared" si="15"/>
        <v>0</v>
      </c>
      <c r="L54" s="208">
        <f t="shared" si="15"/>
        <v>0</v>
      </c>
      <c r="M54" s="208">
        <f t="shared" si="15"/>
        <v>0</v>
      </c>
      <c r="N54" s="208">
        <f t="shared" si="15"/>
        <v>0</v>
      </c>
      <c r="O54" s="208">
        <f t="shared" si="15"/>
        <v>0</v>
      </c>
      <c r="P54" s="208">
        <f t="shared" si="15"/>
        <v>0</v>
      </c>
      <c r="Q54" s="208">
        <f t="shared" si="15"/>
        <v>0</v>
      </c>
      <c r="R54" s="208">
        <f t="shared" si="15"/>
        <v>0</v>
      </c>
      <c r="S54" s="208">
        <f t="shared" si="15"/>
        <v>0</v>
      </c>
      <c r="T54" s="275" t="s">
        <v>270</v>
      </c>
      <c r="U54" s="8" t="s">
        <v>152</v>
      </c>
    </row>
    <row r="55" spans="1:21" ht="14.65" customHeight="1" x14ac:dyDescent="0.35">
      <c r="A55" s="204"/>
      <c r="B55" s="8" t="s">
        <v>300</v>
      </c>
      <c r="C55" s="208">
        <f>IF($C$30="ROI",C54*C15,IF($C$30="NI",C54*C20))</f>
        <v>0</v>
      </c>
      <c r="D55" s="208">
        <f t="shared" ref="D55:S55" si="16">IF($C$30="ROI",D54*D15,IF($C$30="NI",D54*D20))</f>
        <v>0</v>
      </c>
      <c r="E55" s="208">
        <f t="shared" si="16"/>
        <v>0</v>
      </c>
      <c r="F55" s="208">
        <f t="shared" si="16"/>
        <v>0</v>
      </c>
      <c r="G55" s="208">
        <f t="shared" si="16"/>
        <v>0</v>
      </c>
      <c r="H55" s="208">
        <f t="shared" si="16"/>
        <v>0</v>
      </c>
      <c r="I55" s="208">
        <f t="shared" si="16"/>
        <v>0</v>
      </c>
      <c r="J55" s="208">
        <f t="shared" si="16"/>
        <v>0</v>
      </c>
      <c r="K55" s="208">
        <f t="shared" si="16"/>
        <v>0</v>
      </c>
      <c r="L55" s="208">
        <f t="shared" si="16"/>
        <v>0</v>
      </c>
      <c r="M55" s="208">
        <f t="shared" si="16"/>
        <v>0</v>
      </c>
      <c r="N55" s="208">
        <f t="shared" si="16"/>
        <v>0</v>
      </c>
      <c r="O55" s="208">
        <f t="shared" si="16"/>
        <v>0</v>
      </c>
      <c r="P55" s="208">
        <f t="shared" si="16"/>
        <v>0</v>
      </c>
      <c r="Q55" s="208">
        <f t="shared" si="16"/>
        <v>0</v>
      </c>
      <c r="R55" s="208">
        <f t="shared" si="16"/>
        <v>0</v>
      </c>
      <c r="S55" s="208">
        <f t="shared" si="16"/>
        <v>0</v>
      </c>
      <c r="T55" s="276">
        <f>ABS(SUM(C55:S55))</f>
        <v>0</v>
      </c>
      <c r="U55" s="8" t="s">
        <v>152</v>
      </c>
    </row>
    <row r="56" spans="1:21" ht="14.65" customHeight="1" x14ac:dyDescent="0.35">
      <c r="A56" s="204"/>
      <c r="C56" s="306"/>
      <c r="D56" s="306"/>
      <c r="E56" s="306"/>
      <c r="F56" s="306"/>
      <c r="G56" s="306"/>
      <c r="H56" s="306"/>
      <c r="I56" s="306"/>
      <c r="J56" s="306"/>
      <c r="K56" s="306"/>
      <c r="L56" s="306"/>
      <c r="M56" s="306"/>
      <c r="N56" s="306"/>
      <c r="O56" s="306"/>
      <c r="P56" s="306"/>
      <c r="Q56" s="306"/>
      <c r="R56" s="306"/>
      <c r="S56" s="306"/>
      <c r="T56" s="276"/>
      <c r="U56" s="8" t="s">
        <v>152</v>
      </c>
    </row>
    <row r="57" spans="1:21" ht="14.65" customHeight="1" x14ac:dyDescent="0.35">
      <c r="A57" s="204"/>
      <c r="C57" s="277" t="str">
        <f t="shared" ref="C57:H57" si="17">"Inv. Yr. "&amp;C49</f>
        <v>Inv. Yr. 0</v>
      </c>
      <c r="D57" s="277" t="str">
        <f t="shared" si="17"/>
        <v>Inv. Yr. 1</v>
      </c>
      <c r="E57" s="277" t="str">
        <f t="shared" si="17"/>
        <v>Inv. Yr. 2</v>
      </c>
      <c r="F57" s="277" t="str">
        <f t="shared" si="17"/>
        <v>Inv. Yr. 3</v>
      </c>
      <c r="G57" s="277" t="str">
        <f t="shared" si="17"/>
        <v>Inv. Yr. 4</v>
      </c>
      <c r="H57" s="277" t="str">
        <f t="shared" si="17"/>
        <v>Inv. Yr. 5</v>
      </c>
      <c r="I57" s="277" t="s">
        <v>278</v>
      </c>
      <c r="J57" s="277" t="s">
        <v>151</v>
      </c>
      <c r="T57" s="209"/>
    </row>
    <row r="58" spans="1:21" ht="14.65" customHeight="1" x14ac:dyDescent="0.35">
      <c r="A58" s="204"/>
      <c r="B58" s="8" t="s">
        <v>279</v>
      </c>
      <c r="C58" s="278">
        <f>IF(C30="ROI",C51*C$15/SUMIF($H$49:$S$49,"&lt;="&amp;$C47+4,$H$13:$S$13),IF(C30="NI",C51*C$20/SUMIF($H$49:$S$49,"&lt;="&amp;$C47+4,$H$18:$S$18)))</f>
        <v>0</v>
      </c>
      <c r="D58" s="278">
        <f>IF(C30="ROI",D51*D$15/SUMIF($H$49:$S$49,"&lt;="&amp;$C47+4,$H$13:$S$13),IF(C30="NI",D51*D$20/SUMIF($H$49:$S$49,"&lt;="&amp;$C47+4,$H$18:$S$18)))</f>
        <v>0</v>
      </c>
      <c r="E58" s="278">
        <f>IF(C30="ROI",E51*E$15/SUMIF($H$49:$S$49,"&lt;="&amp;$C47+4,$H$13:$S$13),IF(C30="NI",E51*E$20/SUMIF($H$49:$S$49,"&lt;="&amp;$C47+4,$H$18:$S$18)))</f>
        <v>0</v>
      </c>
      <c r="F58" s="278">
        <f>IF(C30="ROI",F51*F$15/SUMIF($H$49:$S$49,"&lt;="&amp;$C47+4,$H$13:$S$13),IF(C30="NI",F51*F$20/SUMIF($H$49:$S$49,"&lt;="&amp;$C47+4,$H$18:$S$18)))</f>
        <v>0</v>
      </c>
      <c r="G58" s="278">
        <f>IF(C30="ROI",G51*G$15/SUMIF($H$49:$S$49,"&lt;="&amp;$C47+4,$H$13:$S$13),IF(C30="NI",G51*G$20/SUMIF($H$49:$S$49,"&lt;="&amp;$C47+4,$H$18:$S$18)))</f>
        <v>0</v>
      </c>
      <c r="H58" s="278">
        <f>IF(C30="ROI",H51*H$15/SUMIF($H$49:$S$49,"&lt;="&amp;$C47+4,$H$13:$S$13),IF(C30="NI",H51*H$20/SUMIF($H$49:$S$49,"&lt;="&amp;$C47+4,$H$18:$S$18)))</f>
        <v>0</v>
      </c>
      <c r="I58" s="278">
        <f>IF(C30="ROI",SUMPRODUCT($F$15:$S$15,F52:S52)/SUMIF(H49:S49,"&lt;="&amp;C47+4,$H$13:$S$13),IF(C30="NI",SUMPRODUCT($F$20:$S$20,F52:S52)/SUMIF(H49:S49,"&lt;="&amp;C47+4,$H$18:$S$18)))</f>
        <v>0</v>
      </c>
      <c r="J58" s="279">
        <f>SUM(C58:I58)</f>
        <v>0</v>
      </c>
      <c r="T58" s="209"/>
      <c r="U58" s="8" t="s">
        <v>152</v>
      </c>
    </row>
    <row r="59" spans="1:21" ht="14.65" customHeight="1" x14ac:dyDescent="0.35">
      <c r="A59" s="204"/>
      <c r="F59" s="214"/>
      <c r="I59" s="214"/>
      <c r="T59" s="209"/>
    </row>
    <row r="60" spans="1:21" ht="14.65" customHeight="1" x14ac:dyDescent="0.35">
      <c r="A60" s="204"/>
      <c r="E60" s="307"/>
      <c r="T60" s="209"/>
    </row>
    <row r="61" spans="1:21" ht="14.65" customHeight="1" x14ac:dyDescent="0.35">
      <c r="A61" s="204"/>
      <c r="B61" s="206" t="s">
        <v>281</v>
      </c>
      <c r="T61" s="209"/>
    </row>
    <row r="62" spans="1:21" ht="15" customHeight="1" thickBot="1" x14ac:dyDescent="0.4">
      <c r="A62" s="204"/>
      <c r="T62" s="209"/>
    </row>
    <row r="63" spans="1:21" ht="14.65" customHeight="1" x14ac:dyDescent="0.35">
      <c r="A63" s="284"/>
      <c r="B63" s="285" t="s">
        <v>282</v>
      </c>
      <c r="C63" s="286" t="s">
        <v>283</v>
      </c>
      <c r="D63" s="308"/>
      <c r="T63" s="209"/>
    </row>
    <row r="64" spans="1:21" ht="14.65" customHeight="1" x14ac:dyDescent="0.35">
      <c r="A64" s="284"/>
      <c r="B64" s="309" t="s">
        <v>284</v>
      </c>
      <c r="C64" s="289" t="s">
        <v>139</v>
      </c>
      <c r="D64" s="296"/>
      <c r="T64" s="209"/>
    </row>
    <row r="65" spans="1:20" ht="14.65" customHeight="1" x14ac:dyDescent="0.35">
      <c r="A65" s="284"/>
      <c r="B65" s="309" t="s">
        <v>262</v>
      </c>
      <c r="C65" s="291">
        <f>J42</f>
        <v>0</v>
      </c>
      <c r="D65" s="296"/>
      <c r="T65" s="209"/>
    </row>
    <row r="66" spans="1:20" ht="14.65" customHeight="1" x14ac:dyDescent="0.35">
      <c r="A66" s="284"/>
      <c r="B66" s="309" t="s">
        <v>280</v>
      </c>
      <c r="C66" s="291">
        <f>J58</f>
        <v>0</v>
      </c>
      <c r="D66" s="296"/>
      <c r="T66" s="209"/>
    </row>
    <row r="67" spans="1:20" ht="14.65" customHeight="1" x14ac:dyDescent="0.35">
      <c r="A67" s="284"/>
      <c r="B67" s="309" t="s">
        <v>285</v>
      </c>
      <c r="C67" s="1"/>
      <c r="D67" s="296"/>
      <c r="T67" s="209"/>
    </row>
    <row r="68" spans="1:20" ht="14.65" customHeight="1" x14ac:dyDescent="0.35">
      <c r="A68" s="284"/>
      <c r="B68" s="309"/>
      <c r="C68" s="1"/>
      <c r="D68" s="296"/>
      <c r="T68" s="209"/>
    </row>
    <row r="69" spans="1:20" ht="15" customHeight="1" x14ac:dyDescent="0.35">
      <c r="A69" s="284"/>
      <c r="B69" s="292" t="s">
        <v>308</v>
      </c>
      <c r="C69" s="310">
        <f>SUM(C65:C66)</f>
        <v>0</v>
      </c>
      <c r="D69" s="296"/>
      <c r="T69" s="209"/>
    </row>
    <row r="70" spans="1:20" ht="15" customHeight="1" thickBot="1" x14ac:dyDescent="0.4">
      <c r="A70" s="284"/>
      <c r="B70" s="317" t="s">
        <v>287</v>
      </c>
      <c r="C70" s="318">
        <f>IF(C26="YES",C69*(1+C7)^3,IF(C24="YES",C25*(1+C7)^3,0))</f>
        <v>0</v>
      </c>
      <c r="D70" s="296"/>
      <c r="T70" s="209"/>
    </row>
    <row r="71" spans="1:20" ht="15" customHeight="1" thickTop="1" thickBot="1" x14ac:dyDescent="0.4">
      <c r="A71" s="297"/>
      <c r="B71" s="298"/>
      <c r="C71" s="312"/>
      <c r="D71" s="313"/>
      <c r="E71" s="311"/>
      <c r="T71" s="209"/>
    </row>
    <row r="72" spans="1:20" ht="15" customHeight="1" thickBot="1" x14ac:dyDescent="0.4">
      <c r="A72" s="210"/>
      <c r="B72" s="314"/>
      <c r="C72" s="314"/>
      <c r="D72" s="314"/>
      <c r="E72" s="314"/>
      <c r="F72" s="314"/>
      <c r="G72" s="314"/>
      <c r="H72" s="314"/>
      <c r="I72" s="314"/>
      <c r="J72" s="314"/>
      <c r="K72" s="314"/>
      <c r="L72" s="314"/>
      <c r="M72" s="314"/>
      <c r="N72" s="314"/>
      <c r="O72" s="314"/>
      <c r="P72" s="314"/>
      <c r="Q72" s="314"/>
      <c r="R72" s="314"/>
      <c r="S72" s="314"/>
      <c r="T72" s="315"/>
    </row>
    <row r="75" spans="1:20" ht="14.65" customHeight="1" x14ac:dyDescent="0.35">
      <c r="C75" s="57" t="s">
        <v>13</v>
      </c>
    </row>
  </sheetData>
  <mergeCells count="1">
    <mergeCell ref="B3:M3"/>
  </mergeCells>
  <conditionalFormatting sqref="T39">
    <cfRule type="cellIs" dxfId="3" priority="2" operator="greaterThan">
      <formula>0.5</formula>
    </cfRule>
  </conditionalFormatting>
  <conditionalFormatting sqref="T55">
    <cfRule type="cellIs" dxfId="2" priority="1" operator="greaterThan">
      <formula>0.5</formula>
    </cfRule>
  </conditionalFormatting>
  <dataValidations count="3">
    <dataValidation type="list" allowBlank="1" showInputMessage="1" showErrorMessage="1" sqref="C24 C26" xr:uid="{CD1690D8-D6BC-4BED-8C76-906B2CE358AE}">
      <formula1>$V$24:$W$24</formula1>
    </dataValidation>
    <dataValidation type="list" allowBlank="1" showInputMessage="1" showErrorMessage="1" sqref="C31 C47" xr:uid="{C622F723-3435-4E78-AC2F-C448B34B807A}">
      <formula1>"1, 2, 3, 4, 5"</formula1>
    </dataValidation>
    <dataValidation type="list" allowBlank="1" showInputMessage="1" showErrorMessage="1" sqref="C30" xr:uid="{DF96B850-E51A-4317-A3D1-145739DCF015}">
      <formula1>"ROI, NI"</formula1>
    </dataValidation>
  </dataValida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8A363-C37F-48D1-83A9-387982974A4D}">
  <dimension ref="A1:X75"/>
  <sheetViews>
    <sheetView zoomScale="80" zoomScaleNormal="80" workbookViewId="0"/>
  </sheetViews>
  <sheetFormatPr defaultColWidth="9.1796875" defaultRowHeight="14.65" customHeight="1" x14ac:dyDescent="0.25"/>
  <cols>
    <col min="1" max="1" width="8.7265625" style="8" customWidth="1"/>
    <col min="2" max="2" width="49.54296875" style="8" customWidth="1"/>
    <col min="3" max="3" width="11.26953125" style="8" customWidth="1"/>
    <col min="4" max="4" width="11.54296875" style="8" customWidth="1"/>
    <col min="5" max="5" width="10.54296875" style="8" customWidth="1"/>
    <col min="6" max="11" width="9.7265625" style="8" customWidth="1"/>
    <col min="12" max="12" width="8.7265625" style="8" customWidth="1"/>
    <col min="13" max="13" width="9.26953125" style="8" customWidth="1"/>
    <col min="14" max="16384" width="9.1796875" style="8"/>
  </cols>
  <sheetData>
    <row r="1" spans="1:21" ht="18.399999999999999" customHeight="1" x14ac:dyDescent="0.45">
      <c r="A1" s="201" t="s">
        <v>309</v>
      </c>
      <c r="B1" s="202"/>
      <c r="T1" s="203"/>
    </row>
    <row r="2" spans="1:21" ht="14.65" customHeight="1" x14ac:dyDescent="0.35">
      <c r="A2" s="204"/>
      <c r="B2" s="202"/>
      <c r="T2" s="203"/>
    </row>
    <row r="3" spans="1:21" ht="48" customHeight="1" x14ac:dyDescent="0.35">
      <c r="A3" s="204"/>
      <c r="B3" s="414" t="s">
        <v>310</v>
      </c>
      <c r="C3" s="414"/>
      <c r="D3" s="414"/>
      <c r="E3" s="414"/>
      <c r="F3" s="414"/>
      <c r="G3" s="414"/>
      <c r="H3" s="414"/>
      <c r="I3" s="414"/>
      <c r="J3" s="414"/>
      <c r="K3" s="414"/>
      <c r="L3" s="414"/>
      <c r="M3" s="414"/>
      <c r="T3" s="203"/>
    </row>
    <row r="4" spans="1:21" ht="13.5" customHeight="1" x14ac:dyDescent="0.35">
      <c r="A4" s="204"/>
      <c r="B4" s="269"/>
      <c r="C4" s="269"/>
      <c r="D4" s="269"/>
      <c r="E4" s="269"/>
      <c r="F4" s="269"/>
      <c r="G4" s="269"/>
      <c r="H4" s="269"/>
      <c r="I4" s="269"/>
      <c r="J4" s="269"/>
      <c r="K4" s="269"/>
      <c r="L4" s="269"/>
      <c r="M4" s="269"/>
      <c r="T4" s="203"/>
    </row>
    <row r="5" spans="1:21" ht="14.65" customHeight="1" x14ac:dyDescent="0.35">
      <c r="A5" s="204"/>
      <c r="B5" s="202"/>
      <c r="C5" s="305" t="s">
        <v>304</v>
      </c>
      <c r="D5" s="305" t="s">
        <v>135</v>
      </c>
      <c r="E5" s="215" t="s">
        <v>136</v>
      </c>
      <c r="F5" s="215" t="s">
        <v>137</v>
      </c>
      <c r="G5" s="215" t="s">
        <v>138</v>
      </c>
      <c r="H5" s="215" t="s">
        <v>139</v>
      </c>
      <c r="I5" s="215" t="s">
        <v>140</v>
      </c>
      <c r="J5" s="215" t="s">
        <v>141</v>
      </c>
      <c r="K5" s="215" t="s">
        <v>142</v>
      </c>
      <c r="L5" s="215" t="s">
        <v>143</v>
      </c>
      <c r="M5" s="215" t="s">
        <v>144</v>
      </c>
      <c r="N5" s="215" t="s">
        <v>145</v>
      </c>
      <c r="O5" s="215" t="s">
        <v>146</v>
      </c>
      <c r="P5" s="215" t="s">
        <v>147</v>
      </c>
      <c r="Q5" s="215" t="s">
        <v>251</v>
      </c>
      <c r="R5" s="215" t="s">
        <v>252</v>
      </c>
      <c r="S5" s="215" t="s">
        <v>253</v>
      </c>
      <c r="T5" s="215"/>
      <c r="U5" s="215"/>
    </row>
    <row r="6" spans="1:21" ht="14.65" customHeight="1" x14ac:dyDescent="0.35">
      <c r="A6" s="204"/>
      <c r="B6" s="57" t="s">
        <v>176</v>
      </c>
      <c r="C6" s="216">
        <v>5.3999999999999999E-2</v>
      </c>
      <c r="D6" s="216">
        <v>5.3999999999999999E-2</v>
      </c>
      <c r="E6" s="216">
        <v>5.3999999999999999E-2</v>
      </c>
      <c r="F6" s="216">
        <v>5.3999999999999999E-2</v>
      </c>
      <c r="G6" s="216">
        <v>5.1700000000000003E-2</v>
      </c>
      <c r="H6" s="216">
        <v>5.1700000000000003E-2</v>
      </c>
      <c r="I6" s="216">
        <v>5.1700000000000003E-2</v>
      </c>
      <c r="J6" s="216">
        <v>5.1700000000000003E-2</v>
      </c>
      <c r="K6" s="216">
        <v>5.1700000000000003E-2</v>
      </c>
      <c r="L6" s="216">
        <v>5.1700000000000003E-2</v>
      </c>
      <c r="M6" s="216">
        <v>5.1700000000000003E-2</v>
      </c>
      <c r="N6" s="216">
        <v>5.1700000000000003E-2</v>
      </c>
      <c r="O6" s="216">
        <v>5.1700000000000003E-2</v>
      </c>
      <c r="P6" s="216">
        <v>5.1700000000000003E-2</v>
      </c>
      <c r="Q6" s="216">
        <v>5.1700000000000003E-2</v>
      </c>
      <c r="R6" s="216">
        <v>5.1700000000000003E-2</v>
      </c>
      <c r="S6" s="216">
        <v>5.1700000000000003E-2</v>
      </c>
      <c r="T6" s="216"/>
      <c r="U6" s="216"/>
    </row>
    <row r="7" spans="1:21" ht="14.65" customHeight="1" x14ac:dyDescent="0.35">
      <c r="A7" s="303"/>
      <c r="B7" s="57" t="s">
        <v>177</v>
      </c>
      <c r="C7" s="216">
        <v>0.02</v>
      </c>
      <c r="D7" s="216">
        <v>0.02</v>
      </c>
      <c r="E7" s="216">
        <v>0.02</v>
      </c>
      <c r="F7" s="216">
        <v>8.1000000000000003E-2</v>
      </c>
      <c r="G7" s="216">
        <v>5.1999999999999998E-2</v>
      </c>
      <c r="H7" s="216">
        <v>0.02</v>
      </c>
      <c r="I7" s="216">
        <v>0.02</v>
      </c>
      <c r="J7" s="216">
        <v>0.02</v>
      </c>
      <c r="K7" s="216">
        <v>0.02</v>
      </c>
      <c r="L7" s="216">
        <v>0.02</v>
      </c>
      <c r="M7" s="216">
        <v>0.02</v>
      </c>
      <c r="N7" s="216">
        <v>0.02</v>
      </c>
      <c r="O7" s="216">
        <v>0.02</v>
      </c>
      <c r="P7" s="216">
        <v>0.02</v>
      </c>
      <c r="Q7" s="216">
        <v>0.02</v>
      </c>
      <c r="R7" s="216">
        <v>0.02</v>
      </c>
      <c r="S7" s="216">
        <v>0.02</v>
      </c>
      <c r="T7" s="216"/>
      <c r="U7" s="216"/>
    </row>
    <row r="8" spans="1:21" ht="14.65" customHeight="1" x14ac:dyDescent="0.35">
      <c r="A8" s="303"/>
      <c r="B8" s="57"/>
      <c r="C8" s="57"/>
      <c r="D8" s="57"/>
      <c r="E8" s="57"/>
      <c r="F8" s="57"/>
      <c r="G8" s="57"/>
      <c r="H8" s="57"/>
      <c r="I8" s="57"/>
      <c r="J8" s="57"/>
      <c r="K8" s="57"/>
      <c r="L8" s="57"/>
      <c r="M8" s="57"/>
      <c r="N8" s="57"/>
      <c r="O8" s="57"/>
      <c r="P8" s="57"/>
      <c r="Q8" s="57"/>
      <c r="R8" s="57"/>
      <c r="S8" s="57"/>
      <c r="T8" s="57"/>
      <c r="U8" s="57"/>
    </row>
    <row r="9" spans="1:21" ht="14.65" customHeight="1" x14ac:dyDescent="0.35">
      <c r="A9" s="303"/>
      <c r="B9" s="57" t="s">
        <v>178</v>
      </c>
      <c r="C9" s="216">
        <v>5.3999999999999999E-2</v>
      </c>
      <c r="D9" s="216">
        <v>5.3999999999999999E-2</v>
      </c>
      <c r="E9" s="216">
        <v>5.3999999999999999E-2</v>
      </c>
      <c r="F9" s="216">
        <v>5.3999999999999999E-2</v>
      </c>
      <c r="G9" s="216">
        <v>7.2499999999999995E-2</v>
      </c>
      <c r="H9" s="216">
        <v>7.2499999999999995E-2</v>
      </c>
      <c r="I9" s="216">
        <v>7.2499999999999995E-2</v>
      </c>
      <c r="J9" s="216">
        <v>7.2499999999999995E-2</v>
      </c>
      <c r="K9" s="216">
        <v>7.2499999999999995E-2</v>
      </c>
      <c r="L9" s="216">
        <v>7.2499999999999995E-2</v>
      </c>
      <c r="M9" s="216">
        <v>7.2499999999999995E-2</v>
      </c>
      <c r="N9" s="216">
        <v>7.2499999999999995E-2</v>
      </c>
      <c r="O9" s="216">
        <v>7.2499999999999995E-2</v>
      </c>
      <c r="P9" s="216">
        <v>7.2499999999999995E-2</v>
      </c>
      <c r="Q9" s="216">
        <v>7.2499999999999995E-2</v>
      </c>
      <c r="R9" s="216">
        <v>7.2499999999999995E-2</v>
      </c>
      <c r="S9" s="216">
        <v>7.2499999999999995E-2</v>
      </c>
      <c r="T9" s="216"/>
      <c r="U9" s="216"/>
    </row>
    <row r="10" spans="1:21" ht="14.65" customHeight="1" x14ac:dyDescent="0.35">
      <c r="A10" s="303"/>
      <c r="B10" s="57" t="s">
        <v>179</v>
      </c>
      <c r="C10" s="216">
        <v>0.02</v>
      </c>
      <c r="D10" s="216">
        <v>0.02</v>
      </c>
      <c r="E10" s="216">
        <v>0.02</v>
      </c>
      <c r="F10" s="216">
        <v>7.9000000000000001E-2</v>
      </c>
      <c r="G10" s="216">
        <v>6.8000000000000005E-2</v>
      </c>
      <c r="H10" s="216">
        <v>2.1999999999999999E-2</v>
      </c>
      <c r="I10" s="216">
        <v>0.02</v>
      </c>
      <c r="J10" s="216">
        <v>0.02</v>
      </c>
      <c r="K10" s="216">
        <v>0.02</v>
      </c>
      <c r="L10" s="216">
        <v>0.02</v>
      </c>
      <c r="M10" s="216">
        <v>0.02</v>
      </c>
      <c r="N10" s="216">
        <v>0.02</v>
      </c>
      <c r="O10" s="216">
        <v>0.02</v>
      </c>
      <c r="P10" s="216">
        <v>0.02</v>
      </c>
      <c r="Q10" s="216">
        <v>0.02</v>
      </c>
      <c r="R10" s="216">
        <v>0.02</v>
      </c>
      <c r="S10" s="216">
        <v>0.02</v>
      </c>
      <c r="T10" s="216"/>
      <c r="U10" s="216"/>
    </row>
    <row r="11" spans="1:21" ht="14.65" customHeight="1" x14ac:dyDescent="0.25">
      <c r="A11" s="303"/>
      <c r="C11" s="319"/>
      <c r="T11" s="209"/>
    </row>
    <row r="12" spans="1:21" ht="14.65" customHeight="1" x14ac:dyDescent="0.25">
      <c r="A12" s="303"/>
      <c r="C12" s="213"/>
      <c r="D12" s="213"/>
      <c r="E12" s="213"/>
      <c r="T12" s="209"/>
    </row>
    <row r="13" spans="1:21" ht="14.65" customHeight="1" x14ac:dyDescent="0.35">
      <c r="A13" s="303"/>
      <c r="C13" s="305" t="s">
        <v>304</v>
      </c>
      <c r="D13" s="305" t="s">
        <v>135</v>
      </c>
      <c r="E13" s="215" t="s">
        <v>136</v>
      </c>
      <c r="F13" s="215" t="s">
        <v>137</v>
      </c>
      <c r="G13" s="305" t="s">
        <v>138</v>
      </c>
      <c r="H13" s="305" t="s">
        <v>139</v>
      </c>
      <c r="I13" s="305" t="s">
        <v>140</v>
      </c>
      <c r="J13" s="8" t="s">
        <v>141</v>
      </c>
      <c r="K13" s="8" t="s">
        <v>142</v>
      </c>
      <c r="L13" s="8" t="s">
        <v>143</v>
      </c>
      <c r="M13" s="8" t="s">
        <v>144</v>
      </c>
      <c r="N13" s="8" t="s">
        <v>145</v>
      </c>
      <c r="O13" s="8" t="s">
        <v>146</v>
      </c>
      <c r="P13" s="8" t="s">
        <v>147</v>
      </c>
      <c r="Q13" s="8" t="s">
        <v>251</v>
      </c>
      <c r="R13" s="8" t="s">
        <v>252</v>
      </c>
      <c r="S13" s="8" t="s">
        <v>253</v>
      </c>
      <c r="T13" s="209"/>
    </row>
    <row r="14" spans="1:21" ht="14.65" customHeight="1" x14ac:dyDescent="0.35">
      <c r="A14" s="303"/>
      <c r="B14" s="57" t="s">
        <v>180</v>
      </c>
      <c r="C14" s="217">
        <f t="shared" ref="C14:E15" si="0">D14*(1+C6)</f>
        <v>1.2341343590560001</v>
      </c>
      <c r="D14" s="217">
        <f t="shared" si="0"/>
        <v>1.1709054640000001</v>
      </c>
      <c r="E14" s="217">
        <f t="shared" si="0"/>
        <v>1.110916</v>
      </c>
      <c r="F14" s="217">
        <f>G14*(1+F6)</f>
        <v>1.054</v>
      </c>
      <c r="G14" s="217">
        <v>1</v>
      </c>
      <c r="H14" s="217">
        <f>G14/(1+H6)</f>
        <v>0.95084149472282964</v>
      </c>
      <c r="I14" s="217">
        <f t="shared" ref="I14:S15" si="1">H14/(1+I6)</f>
        <v>0.90409954808674486</v>
      </c>
      <c r="J14" s="217">
        <f t="shared" si="1"/>
        <v>0.85965536568103529</v>
      </c>
      <c r="K14" s="217">
        <f t="shared" si="1"/>
        <v>0.81739599285065634</v>
      </c>
      <c r="L14" s="217">
        <f t="shared" si="1"/>
        <v>0.77721402762256941</v>
      </c>
      <c r="M14" s="217">
        <f t="shared" si="1"/>
        <v>0.73900734774419452</v>
      </c>
      <c r="N14" s="217">
        <f t="shared" si="1"/>
        <v>0.70267885114024387</v>
      </c>
      <c r="O14" s="217">
        <f t="shared" si="1"/>
        <v>0.66813620912831018</v>
      </c>
      <c r="P14" s="217">
        <f t="shared" si="1"/>
        <v>0.63529163176600756</v>
      </c>
      <c r="Q14" s="217">
        <f t="shared" si="1"/>
        <v>0.60406164473329615</v>
      </c>
      <c r="R14" s="217">
        <f t="shared" si="1"/>
        <v>0.57436687718293822</v>
      </c>
      <c r="S14" s="217">
        <f t="shared" si="1"/>
        <v>0.54613186001990888</v>
      </c>
      <c r="T14" s="209"/>
    </row>
    <row r="15" spans="1:21" ht="14.65" customHeight="1" x14ac:dyDescent="0.35">
      <c r="A15" s="303"/>
      <c r="B15" s="57" t="s">
        <v>181</v>
      </c>
      <c r="C15" s="217">
        <f t="shared" si="0"/>
        <v>1.147165848</v>
      </c>
      <c r="D15" s="217">
        <f t="shared" si="0"/>
        <v>1.1246723999999999</v>
      </c>
      <c r="E15" s="217">
        <f t="shared" si="0"/>
        <v>1.1026199999999999</v>
      </c>
      <c r="F15" s="217">
        <f>G15*(1+F7)</f>
        <v>1.081</v>
      </c>
      <c r="G15" s="217">
        <v>1</v>
      </c>
      <c r="H15" s="217">
        <f>G15/(1+H7)</f>
        <v>0.98039215686274506</v>
      </c>
      <c r="I15" s="217">
        <f t="shared" si="1"/>
        <v>0.96116878123798533</v>
      </c>
      <c r="J15" s="217">
        <f t="shared" si="1"/>
        <v>0.94232233454704439</v>
      </c>
      <c r="K15" s="217">
        <f t="shared" si="1"/>
        <v>0.92384542602651409</v>
      </c>
      <c r="L15" s="217">
        <f t="shared" si="1"/>
        <v>0.90573080982991572</v>
      </c>
      <c r="M15" s="217">
        <f t="shared" si="1"/>
        <v>0.88797138218619187</v>
      </c>
      <c r="N15" s="217">
        <f t="shared" si="1"/>
        <v>0.87056017861391355</v>
      </c>
      <c r="O15" s="217">
        <f t="shared" si="1"/>
        <v>0.85349037119011129</v>
      </c>
      <c r="P15" s="217">
        <f t="shared" si="1"/>
        <v>0.83675526587265814</v>
      </c>
      <c r="Q15" s="217">
        <f t="shared" si="1"/>
        <v>0.82034829987515501</v>
      </c>
      <c r="R15" s="217">
        <f t="shared" si="1"/>
        <v>0.80426303909328922</v>
      </c>
      <c r="S15" s="217">
        <f t="shared" si="1"/>
        <v>0.7884931755816561</v>
      </c>
      <c r="T15" s="209"/>
    </row>
    <row r="16" spans="1:21" ht="14.65" customHeight="1" x14ac:dyDescent="0.35">
      <c r="A16" s="303"/>
      <c r="B16" s="57" t="s">
        <v>182</v>
      </c>
      <c r="C16" s="217">
        <f>C14*C15</f>
        <v>1.4157567885524129</v>
      </c>
      <c r="D16" s="217">
        <f>D14*D15</f>
        <v>1.3168850583699936</v>
      </c>
      <c r="E16" s="217">
        <f>E14*E15</f>
        <v>1.2249181999199998</v>
      </c>
      <c r="F16" s="217">
        <f>F14*F15</f>
        <v>1.1393740000000001</v>
      </c>
      <c r="G16" s="217">
        <v>1</v>
      </c>
      <c r="H16" s="217">
        <f t="shared" ref="H16:S16" si="2">H14*H15</f>
        <v>0.93219754384591136</v>
      </c>
      <c r="I16" s="217">
        <f t="shared" si="2"/>
        <v>0.86899226075234992</v>
      </c>
      <c r="J16" s="217">
        <f t="shared" si="2"/>
        <v>0.81007245109444637</v>
      </c>
      <c r="K16" s="217">
        <f t="shared" si="2"/>
        <v>0.75514754924748007</v>
      </c>
      <c r="L16" s="217">
        <f t="shared" si="2"/>
        <v>0.70394669064976023</v>
      </c>
      <c r="M16" s="217">
        <f t="shared" si="2"/>
        <v>0.65621737602216412</v>
      </c>
      <c r="N16" s="217">
        <f t="shared" si="2"/>
        <v>0.61172422615687028</v>
      </c>
      <c r="O16" s="217">
        <f t="shared" si="2"/>
        <v>0.57024782113447525</v>
      </c>
      <c r="P16" s="217">
        <f t="shared" si="2"/>
        <v>0.53158361824504052</v>
      </c>
      <c r="Q16" s="217">
        <f t="shared" si="2"/>
        <v>0.49554094327674936</v>
      </c>
      <c r="R16" s="217">
        <f t="shared" si="2"/>
        <v>0.46194205019767187</v>
      </c>
      <c r="S16" s="217">
        <f t="shared" si="2"/>
        <v>0.43062124459341444</v>
      </c>
      <c r="T16" s="209"/>
    </row>
    <row r="17" spans="1:24" ht="14.65" customHeight="1" x14ac:dyDescent="0.25">
      <c r="A17" s="303"/>
      <c r="C17" s="217"/>
      <c r="D17" s="217"/>
      <c r="E17" s="217"/>
      <c r="F17" s="217"/>
      <c r="G17" s="217"/>
      <c r="H17" s="217"/>
      <c r="I17" s="217"/>
      <c r="J17" s="217"/>
      <c r="K17" s="217"/>
      <c r="L17" s="217"/>
      <c r="M17" s="217"/>
      <c r="N17" s="217"/>
      <c r="O17" s="217"/>
      <c r="P17" s="217"/>
      <c r="Q17" s="217"/>
      <c r="R17" s="217"/>
      <c r="S17" s="217"/>
      <c r="T17" s="209"/>
    </row>
    <row r="18" spans="1:24" ht="14.65" customHeight="1" x14ac:dyDescent="0.25">
      <c r="A18" s="303"/>
      <c r="C18" s="305" t="s">
        <v>304</v>
      </c>
      <c r="D18" s="305" t="s">
        <v>135</v>
      </c>
      <c r="E18" s="305" t="s">
        <v>136</v>
      </c>
      <c r="F18" s="305" t="s">
        <v>137</v>
      </c>
      <c r="G18" s="305" t="s">
        <v>138</v>
      </c>
      <c r="H18" s="305" t="s">
        <v>139</v>
      </c>
      <c r="I18" s="305" t="s">
        <v>140</v>
      </c>
      <c r="J18" s="8" t="s">
        <v>141</v>
      </c>
      <c r="K18" s="8" t="s">
        <v>142</v>
      </c>
      <c r="L18" s="8" t="s">
        <v>143</v>
      </c>
      <c r="M18" s="8" t="s">
        <v>144</v>
      </c>
      <c r="N18" s="8" t="s">
        <v>145</v>
      </c>
      <c r="O18" s="8" t="s">
        <v>146</v>
      </c>
      <c r="P18" s="8" t="s">
        <v>147</v>
      </c>
      <c r="Q18" s="8" t="s">
        <v>251</v>
      </c>
      <c r="R18" s="8" t="s">
        <v>252</v>
      </c>
      <c r="S18" s="8" t="s">
        <v>253</v>
      </c>
      <c r="T18" s="209"/>
    </row>
    <row r="19" spans="1:24" ht="14.65" customHeight="1" x14ac:dyDescent="0.35">
      <c r="A19" s="303"/>
      <c r="B19" s="57" t="s">
        <v>183</v>
      </c>
      <c r="C19" s="217">
        <f t="shared" ref="C19:E20" si="3">D19*(1+C9)</f>
        <v>1.2341343590560001</v>
      </c>
      <c r="D19" s="217">
        <f t="shared" si="3"/>
        <v>1.1709054640000001</v>
      </c>
      <c r="E19" s="217">
        <f t="shared" si="3"/>
        <v>1.110916</v>
      </c>
      <c r="F19" s="217">
        <f>G19*(1+F9)</f>
        <v>1.054</v>
      </c>
      <c r="G19" s="217">
        <v>1</v>
      </c>
      <c r="H19" s="217">
        <f>G19/(1+H9)</f>
        <v>0.93240093240093236</v>
      </c>
      <c r="I19" s="217">
        <f t="shared" ref="I19:S20" si="4">H19/(1+I9)</f>
        <v>0.86937149874212805</v>
      </c>
      <c r="J19" s="217">
        <f t="shared" si="4"/>
        <v>0.81060279602995622</v>
      </c>
      <c r="K19" s="217">
        <f t="shared" si="4"/>
        <v>0.75580680282513402</v>
      </c>
      <c r="L19" s="217">
        <f t="shared" si="4"/>
        <v>0.70471496766912267</v>
      </c>
      <c r="M19" s="217">
        <f t="shared" si="4"/>
        <v>0.65707689293158289</v>
      </c>
      <c r="N19" s="217">
        <f t="shared" si="4"/>
        <v>0.6126591076285155</v>
      </c>
      <c r="O19" s="217">
        <f t="shared" si="4"/>
        <v>0.57124392319675099</v>
      </c>
      <c r="P19" s="217">
        <f t="shared" si="4"/>
        <v>0.53262836661701729</v>
      </c>
      <c r="Q19" s="217">
        <f t="shared" si="4"/>
        <v>0.49662318565689256</v>
      </c>
      <c r="R19" s="217">
        <f t="shared" si="4"/>
        <v>0.463051921358408</v>
      </c>
      <c r="S19" s="217">
        <f>R19/(1+S9)</f>
        <v>0.43175004322462285</v>
      </c>
      <c r="T19" s="209"/>
    </row>
    <row r="20" spans="1:24" ht="14.65" customHeight="1" x14ac:dyDescent="0.35">
      <c r="A20" s="303"/>
      <c r="B20" s="57" t="s">
        <v>184</v>
      </c>
      <c r="C20" s="217">
        <f t="shared" si="3"/>
        <v>1.1450434319999998</v>
      </c>
      <c r="D20" s="217">
        <f t="shared" si="3"/>
        <v>1.1225915999999998</v>
      </c>
      <c r="E20" s="217">
        <f t="shared" si="3"/>
        <v>1.1005799999999999</v>
      </c>
      <c r="F20" s="217">
        <f>G20*(1+F10)</f>
        <v>1.079</v>
      </c>
      <c r="G20" s="217">
        <v>1</v>
      </c>
      <c r="H20" s="217">
        <f>G20/(1+H10)</f>
        <v>0.97847358121330719</v>
      </c>
      <c r="I20" s="217">
        <f t="shared" si="4"/>
        <v>0.95928782471892859</v>
      </c>
      <c r="J20" s="217">
        <f t="shared" si="4"/>
        <v>0.94047825952836139</v>
      </c>
      <c r="K20" s="217">
        <f t="shared" si="4"/>
        <v>0.92203750934153073</v>
      </c>
      <c r="L20" s="217">
        <f t="shared" si="4"/>
        <v>0.90395834249169682</v>
      </c>
      <c r="M20" s="217">
        <f t="shared" si="4"/>
        <v>0.88623366910950663</v>
      </c>
      <c r="N20" s="217">
        <f t="shared" si="4"/>
        <v>0.86885653834265353</v>
      </c>
      <c r="O20" s="217">
        <f t="shared" si="4"/>
        <v>0.85182013563005243</v>
      </c>
      <c r="P20" s="217">
        <f t="shared" si="4"/>
        <v>0.83511778002946313</v>
      </c>
      <c r="Q20" s="217">
        <f t="shared" si="4"/>
        <v>0.81874292159751283</v>
      </c>
      <c r="R20" s="217">
        <f t="shared" si="4"/>
        <v>0.80268913882109094</v>
      </c>
      <c r="S20" s="217">
        <f t="shared" si="4"/>
        <v>0.7869501360991088</v>
      </c>
      <c r="T20" s="209"/>
    </row>
    <row r="21" spans="1:24" ht="14.65" customHeight="1" x14ac:dyDescent="0.35">
      <c r="A21" s="303"/>
      <c r="B21" s="57" t="s">
        <v>185</v>
      </c>
      <c r="C21" s="217">
        <f>C19*C20</f>
        <v>1.4131374420426024</v>
      </c>
      <c r="D21" s="217">
        <f>D19*D20</f>
        <v>1.3144486382805023</v>
      </c>
      <c r="E21" s="217">
        <f>E19*E20</f>
        <v>1.2226519312799999</v>
      </c>
      <c r="F21" s="217">
        <f>F19*F20</f>
        <v>1.1372660000000001</v>
      </c>
      <c r="G21" s="217">
        <v>1</v>
      </c>
      <c r="H21" s="217">
        <f t="shared" ref="H21:S21" si="5">H19*H20</f>
        <v>0.91232967945296706</v>
      </c>
      <c r="I21" s="217">
        <f t="shared" si="5"/>
        <v>0.83397749390097076</v>
      </c>
      <c r="J21" s="217">
        <f t="shared" si="5"/>
        <v>0.76235430677907656</v>
      </c>
      <c r="K21" s="217">
        <f t="shared" si="5"/>
        <v>0.69688222202027195</v>
      </c>
      <c r="L21" s="217">
        <f t="shared" si="5"/>
        <v>0.63703297410326987</v>
      </c>
      <c r="M21" s="217">
        <f t="shared" si="5"/>
        <v>0.58232366570983118</v>
      </c>
      <c r="N21" s="217">
        <f t="shared" si="5"/>
        <v>0.53231287143821115</v>
      </c>
      <c r="O21" s="217">
        <f t="shared" si="5"/>
        <v>0.48659707613529968</v>
      </c>
      <c r="P21" s="217">
        <f t="shared" si="5"/>
        <v>0.4448074191099225</v>
      </c>
      <c r="Q21" s="217">
        <f t="shared" si="5"/>
        <v>0.40660671795778824</v>
      </c>
      <c r="R21" s="217">
        <f t="shared" si="5"/>
        <v>0.37168674798463203</v>
      </c>
      <c r="S21" s="217">
        <f t="shared" si="5"/>
        <v>0.33976575527641306</v>
      </c>
      <c r="T21" s="209"/>
    </row>
    <row r="22" spans="1:24" ht="14.65" customHeight="1" x14ac:dyDescent="0.25">
      <c r="A22" s="303"/>
      <c r="T22" s="209"/>
    </row>
    <row r="23" spans="1:24" ht="14.65" customHeight="1" x14ac:dyDescent="0.35">
      <c r="A23" s="303"/>
      <c r="C23" s="202" t="s">
        <v>138</v>
      </c>
      <c r="T23" s="209"/>
      <c r="V23" s="304" t="s">
        <v>295</v>
      </c>
      <c r="W23" s="304"/>
      <c r="X23" s="304"/>
    </row>
    <row r="24" spans="1:24" ht="28.9" customHeight="1" x14ac:dyDescent="0.35">
      <c r="A24" s="303"/>
      <c r="B24" s="269" t="s">
        <v>311</v>
      </c>
      <c r="C24" s="271" t="s">
        <v>260</v>
      </c>
      <c r="T24" s="209"/>
      <c r="V24" s="304" t="s">
        <v>256</v>
      </c>
      <c r="W24" s="304" t="s">
        <v>260</v>
      </c>
      <c r="X24" s="304" t="s">
        <v>296</v>
      </c>
    </row>
    <row r="25" spans="1:24" ht="28.9" customHeight="1" x14ac:dyDescent="0.35">
      <c r="A25" s="303"/>
      <c r="B25" s="272" t="s">
        <v>312</v>
      </c>
      <c r="C25" s="207">
        <v>0</v>
      </c>
      <c r="D25" s="8" t="s">
        <v>313</v>
      </c>
      <c r="T25" s="209"/>
      <c r="V25" s="304"/>
      <c r="W25" s="304"/>
      <c r="X25" s="304"/>
    </row>
    <row r="26" spans="1:24" ht="43.5" customHeight="1" x14ac:dyDescent="0.35">
      <c r="A26" s="303"/>
      <c r="B26" s="269" t="s">
        <v>314</v>
      </c>
      <c r="C26" s="273" t="s">
        <v>260</v>
      </c>
      <c r="T26" s="209"/>
    </row>
    <row r="27" spans="1:24" ht="14.65" customHeight="1" x14ac:dyDescent="0.25">
      <c r="A27" s="303"/>
      <c r="B27" s="274" t="s">
        <v>261</v>
      </c>
      <c r="T27" s="209"/>
    </row>
    <row r="28" spans="1:24" ht="14.65" customHeight="1" x14ac:dyDescent="0.25">
      <c r="A28" s="303"/>
      <c r="T28" s="209"/>
    </row>
    <row r="29" spans="1:24" ht="14.65" customHeight="1" x14ac:dyDescent="0.35">
      <c r="A29" s="303"/>
      <c r="B29" s="206" t="s">
        <v>262</v>
      </c>
      <c r="T29" s="209"/>
    </row>
    <row r="30" spans="1:24" ht="14.65" customHeight="1" x14ac:dyDescent="0.35">
      <c r="A30" s="303"/>
      <c r="B30" s="206" t="s">
        <v>263</v>
      </c>
      <c r="C30" s="218" t="s">
        <v>264</v>
      </c>
      <c r="T30" s="209"/>
    </row>
    <row r="31" spans="1:24" ht="14.65" customHeight="1" x14ac:dyDescent="0.35">
      <c r="A31" s="303"/>
      <c r="B31" s="8" t="s">
        <v>148</v>
      </c>
      <c r="C31" s="207">
        <v>5</v>
      </c>
      <c r="D31" s="202" t="s">
        <v>149</v>
      </c>
      <c r="T31" s="209"/>
      <c r="U31" s="8" t="s">
        <v>150</v>
      </c>
    </row>
    <row r="32" spans="1:24" ht="14.65" customHeight="1" x14ac:dyDescent="0.35">
      <c r="A32" s="303"/>
      <c r="B32" s="8" t="s">
        <v>265</v>
      </c>
      <c r="C32" s="207">
        <v>0</v>
      </c>
      <c r="D32" s="202" t="s">
        <v>266</v>
      </c>
      <c r="T32" s="209"/>
      <c r="U32" s="8" t="s">
        <v>150</v>
      </c>
    </row>
    <row r="33" spans="1:21" ht="14.65" customHeight="1" x14ac:dyDescent="0.25">
      <c r="A33" s="303"/>
      <c r="C33" s="8">
        <v>0</v>
      </c>
      <c r="D33" s="8">
        <v>1</v>
      </c>
      <c r="E33" s="8">
        <v>2</v>
      </c>
      <c r="F33" s="8">
        <v>3</v>
      </c>
      <c r="G33" s="8">
        <v>4</v>
      </c>
      <c r="H33" s="8">
        <v>5</v>
      </c>
      <c r="I33" s="8">
        <v>6</v>
      </c>
      <c r="J33" s="8">
        <v>7</v>
      </c>
      <c r="K33" s="8">
        <v>8</v>
      </c>
      <c r="L33" s="8">
        <v>9</v>
      </c>
      <c r="M33" s="8">
        <f>L33+1</f>
        <v>10</v>
      </c>
      <c r="N33" s="8">
        <f t="shared" ref="N33:S33" si="6">M33+1</f>
        <v>11</v>
      </c>
      <c r="O33" s="8">
        <f t="shared" si="6"/>
        <v>12</v>
      </c>
      <c r="P33" s="8">
        <f t="shared" si="6"/>
        <v>13</v>
      </c>
      <c r="Q33" s="8">
        <f t="shared" si="6"/>
        <v>14</v>
      </c>
      <c r="R33" s="8">
        <f t="shared" si="6"/>
        <v>15</v>
      </c>
      <c r="S33" s="8">
        <f t="shared" si="6"/>
        <v>16</v>
      </c>
      <c r="T33" s="209"/>
    </row>
    <row r="34" spans="1:21" ht="14.65" customHeight="1" x14ac:dyDescent="0.25">
      <c r="A34" s="303"/>
      <c r="C34" s="305" t="s">
        <v>304</v>
      </c>
      <c r="D34" s="305" t="s">
        <v>135</v>
      </c>
      <c r="E34" s="305" t="s">
        <v>136</v>
      </c>
      <c r="F34" s="305" t="s">
        <v>137</v>
      </c>
      <c r="G34" s="305" t="s">
        <v>138</v>
      </c>
      <c r="H34" s="305" t="s">
        <v>139</v>
      </c>
      <c r="I34" s="305" t="s">
        <v>140</v>
      </c>
      <c r="J34" s="8" t="s">
        <v>141</v>
      </c>
      <c r="K34" s="8" t="s">
        <v>142</v>
      </c>
      <c r="L34" s="8" t="s">
        <v>143</v>
      </c>
      <c r="M34" s="8" t="s">
        <v>144</v>
      </c>
      <c r="N34" s="8" t="s">
        <v>145</v>
      </c>
      <c r="O34" s="8" t="s">
        <v>146</v>
      </c>
      <c r="P34" s="8" t="s">
        <v>147</v>
      </c>
      <c r="Q34" s="8" t="s">
        <v>251</v>
      </c>
      <c r="R34" s="8" t="s">
        <v>252</v>
      </c>
      <c r="S34" s="8" t="s">
        <v>253</v>
      </c>
      <c r="T34" s="209" t="s">
        <v>151</v>
      </c>
    </row>
    <row r="35" spans="1:21" ht="14.65" customHeight="1" x14ac:dyDescent="0.35">
      <c r="A35" s="303"/>
      <c r="B35" s="8" t="s">
        <v>267</v>
      </c>
      <c r="C35" s="207">
        <v>0</v>
      </c>
      <c r="D35" s="207">
        <v>0</v>
      </c>
      <c r="E35" s="207">
        <v>0</v>
      </c>
      <c r="F35" s="207">
        <v>0</v>
      </c>
      <c r="G35" s="207">
        <v>0</v>
      </c>
      <c r="T35" s="209"/>
      <c r="U35" s="8" t="s">
        <v>150</v>
      </c>
    </row>
    <row r="36" spans="1:21" ht="14.65" customHeight="1" x14ac:dyDescent="0.35">
      <c r="A36" s="303"/>
      <c r="B36" s="8" t="s">
        <v>268</v>
      </c>
      <c r="C36" s="208">
        <f>IF(C33=$C31+4,-$C32,0)</f>
        <v>0</v>
      </c>
      <c r="D36" s="208">
        <f t="shared" ref="D36:S36" si="7">IF(D33=$C31+4,-$C32,0)</f>
        <v>0</v>
      </c>
      <c r="E36" s="208">
        <f t="shared" si="7"/>
        <v>0</v>
      </c>
      <c r="F36" s="208">
        <f t="shared" si="7"/>
        <v>0</v>
      </c>
      <c r="G36" s="208">
        <f t="shared" si="7"/>
        <v>0</v>
      </c>
      <c r="H36" s="208">
        <f t="shared" si="7"/>
        <v>0</v>
      </c>
      <c r="I36" s="208">
        <f t="shared" si="7"/>
        <v>0</v>
      </c>
      <c r="J36" s="208">
        <f t="shared" si="7"/>
        <v>0</v>
      </c>
      <c r="K36" s="208">
        <f t="shared" si="7"/>
        <v>0</v>
      </c>
      <c r="L36" s="208">
        <f t="shared" si="7"/>
        <v>0</v>
      </c>
      <c r="M36" s="208">
        <f t="shared" si="7"/>
        <v>0</v>
      </c>
      <c r="N36" s="208">
        <f t="shared" si="7"/>
        <v>0</v>
      </c>
      <c r="O36" s="208">
        <f t="shared" si="7"/>
        <v>0</v>
      </c>
      <c r="P36" s="208">
        <f t="shared" si="7"/>
        <v>0</v>
      </c>
      <c r="Q36" s="208">
        <f t="shared" si="7"/>
        <v>0</v>
      </c>
      <c r="R36" s="208">
        <f t="shared" si="7"/>
        <v>0</v>
      </c>
      <c r="S36" s="208">
        <f t="shared" si="7"/>
        <v>0</v>
      </c>
      <c r="T36" s="209"/>
      <c r="U36" s="8" t="s">
        <v>152</v>
      </c>
    </row>
    <row r="37" spans="1:21" ht="14.65" customHeight="1" x14ac:dyDescent="0.35">
      <c r="A37" s="303"/>
      <c r="B37" s="8" t="s">
        <v>153</v>
      </c>
      <c r="C37" s="208"/>
      <c r="D37" s="208"/>
      <c r="E37" s="208"/>
      <c r="F37" s="208"/>
      <c r="G37" s="208">
        <f>IF($C$30="ROI",IF(G33&lt;=$C31+3,-$J42/G15,0),IF($C$30="NI",IF(G33&lt;=$C31+3,-$J42/G20,0)))</f>
        <v>0</v>
      </c>
      <c r="H37" s="208">
        <f t="shared" ref="H37:S37" si="8">IF($C$30="ROI",IF(H33&lt;=$C31+3,-$J42/H15,0),IF($C$30="NI",IF(H33&lt;=$C31+3,-$J42/H20,0)))</f>
        <v>0</v>
      </c>
      <c r="I37" s="208">
        <f t="shared" si="8"/>
        <v>0</v>
      </c>
      <c r="J37" s="208">
        <f t="shared" si="8"/>
        <v>0</v>
      </c>
      <c r="K37" s="208">
        <f t="shared" si="8"/>
        <v>0</v>
      </c>
      <c r="L37" s="208">
        <f t="shared" si="8"/>
        <v>0</v>
      </c>
      <c r="M37" s="208">
        <f t="shared" si="8"/>
        <v>0</v>
      </c>
      <c r="N37" s="208">
        <f t="shared" si="8"/>
        <v>0</v>
      </c>
      <c r="O37" s="208">
        <f t="shared" si="8"/>
        <v>0</v>
      </c>
      <c r="P37" s="208">
        <f t="shared" si="8"/>
        <v>0</v>
      </c>
      <c r="Q37" s="208">
        <f t="shared" si="8"/>
        <v>0</v>
      </c>
      <c r="R37" s="208">
        <f t="shared" si="8"/>
        <v>0</v>
      </c>
      <c r="S37" s="208">
        <f t="shared" si="8"/>
        <v>0</v>
      </c>
      <c r="T37" s="209"/>
      <c r="U37" s="8" t="s">
        <v>152</v>
      </c>
    </row>
    <row r="38" spans="1:21" ht="14.65" customHeight="1" x14ac:dyDescent="0.35">
      <c r="A38" s="303"/>
      <c r="B38" s="8" t="s">
        <v>269</v>
      </c>
      <c r="C38" s="208">
        <f>SUM(C35:C36)</f>
        <v>0</v>
      </c>
      <c r="D38" s="208">
        <f t="shared" ref="D38:S38" si="9">SUM(D35:D37)</f>
        <v>0</v>
      </c>
      <c r="E38" s="208">
        <f t="shared" si="9"/>
        <v>0</v>
      </c>
      <c r="F38" s="208">
        <f t="shared" si="9"/>
        <v>0</v>
      </c>
      <c r="G38" s="208">
        <f t="shared" si="9"/>
        <v>0</v>
      </c>
      <c r="H38" s="208">
        <f t="shared" si="9"/>
        <v>0</v>
      </c>
      <c r="I38" s="208">
        <f t="shared" si="9"/>
        <v>0</v>
      </c>
      <c r="J38" s="208">
        <f t="shared" si="9"/>
        <v>0</v>
      </c>
      <c r="K38" s="208">
        <f t="shared" si="9"/>
        <v>0</v>
      </c>
      <c r="L38" s="208">
        <f t="shared" si="9"/>
        <v>0</v>
      </c>
      <c r="M38" s="208">
        <f t="shared" si="9"/>
        <v>0</v>
      </c>
      <c r="N38" s="208">
        <f t="shared" si="9"/>
        <v>0</v>
      </c>
      <c r="O38" s="208">
        <f t="shared" si="9"/>
        <v>0</v>
      </c>
      <c r="P38" s="208">
        <f t="shared" si="9"/>
        <v>0</v>
      </c>
      <c r="Q38" s="208">
        <f t="shared" si="9"/>
        <v>0</v>
      </c>
      <c r="R38" s="208">
        <f t="shared" si="9"/>
        <v>0</v>
      </c>
      <c r="S38" s="208">
        <f t="shared" si="9"/>
        <v>0</v>
      </c>
      <c r="T38" s="275" t="s">
        <v>270</v>
      </c>
      <c r="U38" s="8" t="s">
        <v>152</v>
      </c>
    </row>
    <row r="39" spans="1:21" ht="14.65" customHeight="1" x14ac:dyDescent="0.35">
      <c r="A39" s="303"/>
      <c r="B39" s="8" t="s">
        <v>315</v>
      </c>
      <c r="C39" s="208">
        <f>IF($C$30="ROI",C38*C16,IF($C$30="NI",C38*C21))</f>
        <v>0</v>
      </c>
      <c r="D39" s="208">
        <f t="shared" ref="D39:S39" si="10">IF($C$30="ROI",D38*D16,IF($C$30="NI",D38*D21))</f>
        <v>0</v>
      </c>
      <c r="E39" s="208">
        <f t="shared" si="10"/>
        <v>0</v>
      </c>
      <c r="F39" s="208">
        <f t="shared" si="10"/>
        <v>0</v>
      </c>
      <c r="G39" s="208">
        <f t="shared" si="10"/>
        <v>0</v>
      </c>
      <c r="H39" s="208">
        <f t="shared" si="10"/>
        <v>0</v>
      </c>
      <c r="I39" s="208">
        <f t="shared" si="10"/>
        <v>0</v>
      </c>
      <c r="J39" s="208">
        <f t="shared" si="10"/>
        <v>0</v>
      </c>
      <c r="K39" s="208">
        <f t="shared" si="10"/>
        <v>0</v>
      </c>
      <c r="L39" s="208">
        <f t="shared" si="10"/>
        <v>0</v>
      </c>
      <c r="M39" s="208">
        <f t="shared" si="10"/>
        <v>0</v>
      </c>
      <c r="N39" s="208">
        <f t="shared" si="10"/>
        <v>0</v>
      </c>
      <c r="O39" s="208">
        <f t="shared" si="10"/>
        <v>0</v>
      </c>
      <c r="P39" s="208">
        <f t="shared" si="10"/>
        <v>0</v>
      </c>
      <c r="Q39" s="208">
        <f t="shared" si="10"/>
        <v>0</v>
      </c>
      <c r="R39" s="208">
        <f t="shared" si="10"/>
        <v>0</v>
      </c>
      <c r="S39" s="208">
        <f t="shared" si="10"/>
        <v>0</v>
      </c>
      <c r="T39" s="276">
        <f>ABS(SUM(C39:S39))</f>
        <v>0</v>
      </c>
      <c r="U39" s="8" t="s">
        <v>152</v>
      </c>
    </row>
    <row r="40" spans="1:21" ht="14.65" customHeight="1" x14ac:dyDescent="0.25">
      <c r="A40" s="303"/>
      <c r="T40" s="209"/>
      <c r="U40" s="8" t="s">
        <v>152</v>
      </c>
    </row>
    <row r="41" spans="1:21" ht="14.65" customHeight="1" x14ac:dyDescent="0.35">
      <c r="A41" s="303"/>
      <c r="C41" s="277" t="str">
        <f t="shared" ref="C41:H41" si="11">"Inv. Yr. "&amp;C33</f>
        <v>Inv. Yr. 0</v>
      </c>
      <c r="D41" s="277" t="str">
        <f t="shared" si="11"/>
        <v>Inv. Yr. 1</v>
      </c>
      <c r="E41" s="277" t="str">
        <f t="shared" si="11"/>
        <v>Inv. Yr. 2</v>
      </c>
      <c r="F41" s="277" t="str">
        <f t="shared" si="11"/>
        <v>Inv. Yr. 3</v>
      </c>
      <c r="G41" s="277" t="str">
        <f t="shared" si="11"/>
        <v>Inv. Yr. 4</v>
      </c>
      <c r="H41" s="277" t="str">
        <f t="shared" si="11"/>
        <v>Inv. Yr. 5</v>
      </c>
      <c r="I41" s="277" t="s">
        <v>278</v>
      </c>
      <c r="J41" s="277" t="s">
        <v>151</v>
      </c>
      <c r="T41" s="209"/>
    </row>
    <row r="42" spans="1:21" ht="14.65" customHeight="1" x14ac:dyDescent="0.25">
      <c r="A42" s="303"/>
      <c r="B42" s="8" t="s">
        <v>279</v>
      </c>
      <c r="C42" s="278">
        <f>IF(C30="ROI",C35*C$16/SUMIF($G$33:$S$33,"&lt;="&amp;$C31+3,$G$14:$S$14),IF(C30="NI",C35*C$21/SUMIF($G$33:$S$33,"&lt;="&amp;$C31+3,$G$19:$S$19)))</f>
        <v>0</v>
      </c>
      <c r="D42" s="278">
        <f>IF(C30="ROI",D35*D$16/SUMIF($G$33:$S$33,"&lt;="&amp;$C31+3,$G$14:$S$14),IF(C30="NI",D35*D$21/SUMIF($G$33:$S$33,"&lt;="&amp;$C31+3,$G$19:$S$19)))</f>
        <v>0</v>
      </c>
      <c r="E42" s="278">
        <f>IF(C30="ROI",E35*E$16/SUMIF($G$33:$S$33,"&lt;="&amp;$C31+3,$G$14:$S$14),IF(C30="NI",E35*E$21/SUMIF($G$33:$S$33,"&lt;="&amp;$C31+3,$G$19:$S$19)))</f>
        <v>0</v>
      </c>
      <c r="F42" s="278">
        <f>IF(C30="ROI",F35*F$16/SUMIF($G$33:$S$33,"&lt;="&amp;$C31+3,$G$14:$S$14),IF(C30="NI",F35*F$21/SUMIF($G$33:$S$33,"&lt;="&amp;$C31+3,$G$19:$S$19)))</f>
        <v>0</v>
      </c>
      <c r="G42" s="278">
        <f>IF(C30="ROI",G35*G$16/SUMIF($G$33:$S$33,"&lt;="&amp;$C31+3,$G$14:$S$14),IF(C30="NI",G35*G$21/SUMIF($G$33:$S$33,"&lt;="&amp;$C31+3,$G$19:$S$19)))</f>
        <v>0</v>
      </c>
      <c r="H42" s="278">
        <f>IF(C30="ROI",H35*H$16/SUMIF($G$33:$S$33,"&lt;="&amp;$C31+3,$G$14:$S$14),IF(C30="NI",H35*H$21/SUMIF($G$33:$S$33,"&lt;="&amp;$C31+3,$G$19:$S$19)))</f>
        <v>0</v>
      </c>
      <c r="I42" s="278">
        <f>IF(C30="ROI",SUMPRODUCT($F$16:$S$16,F36:S36)/SUMIF(G33:S33,"&lt;="&amp;C31+3,$G$14:$S$14),IF(C30="NI",SUMPRODUCT($F$21:$S$21,F36:S36)/SUMIF(G33:S33,"&lt;="&amp;C31+3,$G$19:$S$19)))</f>
        <v>0</v>
      </c>
      <c r="J42" s="279">
        <f>SUM(C42:I42)</f>
        <v>0</v>
      </c>
      <c r="T42" s="209"/>
      <c r="U42" s="8" t="s">
        <v>152</v>
      </c>
    </row>
    <row r="43" spans="1:21" ht="14.65" customHeight="1" x14ac:dyDescent="0.25">
      <c r="A43" s="303"/>
      <c r="C43" s="214"/>
      <c r="D43" s="214"/>
      <c r="E43" s="214"/>
      <c r="F43" s="214"/>
      <c r="G43" s="214"/>
      <c r="H43" s="214"/>
      <c r="I43" s="214"/>
      <c r="J43" s="214"/>
      <c r="K43" s="214"/>
      <c r="L43" s="214"/>
      <c r="T43" s="209"/>
    </row>
    <row r="44" spans="1:21" ht="14.65" customHeight="1" x14ac:dyDescent="0.25">
      <c r="A44" s="303"/>
      <c r="T44" s="209"/>
    </row>
    <row r="45" spans="1:21" ht="14.65" customHeight="1" x14ac:dyDescent="0.25">
      <c r="A45" s="303"/>
      <c r="T45" s="209"/>
    </row>
    <row r="46" spans="1:21" ht="14.65" customHeight="1" x14ac:dyDescent="0.35">
      <c r="A46" s="303"/>
      <c r="B46" s="206" t="s">
        <v>280</v>
      </c>
      <c r="T46" s="209"/>
    </row>
    <row r="47" spans="1:21" ht="14.65" customHeight="1" x14ac:dyDescent="0.35">
      <c r="A47" s="303"/>
      <c r="B47" s="8" t="s">
        <v>148</v>
      </c>
      <c r="C47" s="207">
        <v>5</v>
      </c>
      <c r="D47" s="202" t="s">
        <v>149</v>
      </c>
      <c r="T47" s="209"/>
      <c r="U47" s="8" t="s">
        <v>150</v>
      </c>
    </row>
    <row r="48" spans="1:21" ht="14.65" customHeight="1" x14ac:dyDescent="0.35">
      <c r="A48" s="303"/>
      <c r="B48" s="8" t="s">
        <v>265</v>
      </c>
      <c r="C48" s="207">
        <v>0</v>
      </c>
      <c r="D48" s="202" t="s">
        <v>266</v>
      </c>
      <c r="T48" s="209"/>
      <c r="U48" s="8" t="s">
        <v>150</v>
      </c>
    </row>
    <row r="49" spans="1:21" ht="14.65" customHeight="1" x14ac:dyDescent="0.25">
      <c r="A49" s="303"/>
      <c r="C49" s="8">
        <f t="shared" ref="C49:S49" si="12">C33</f>
        <v>0</v>
      </c>
      <c r="D49" s="8">
        <f t="shared" si="12"/>
        <v>1</v>
      </c>
      <c r="E49" s="8">
        <f t="shared" si="12"/>
        <v>2</v>
      </c>
      <c r="F49" s="8">
        <f t="shared" si="12"/>
        <v>3</v>
      </c>
      <c r="G49" s="8">
        <f t="shared" si="12"/>
        <v>4</v>
      </c>
      <c r="H49" s="8">
        <f t="shared" si="12"/>
        <v>5</v>
      </c>
      <c r="I49" s="8">
        <f t="shared" si="12"/>
        <v>6</v>
      </c>
      <c r="J49" s="8">
        <f t="shared" si="12"/>
        <v>7</v>
      </c>
      <c r="K49" s="8">
        <f t="shared" si="12"/>
        <v>8</v>
      </c>
      <c r="L49" s="8">
        <f t="shared" si="12"/>
        <v>9</v>
      </c>
      <c r="M49" s="8">
        <f t="shared" si="12"/>
        <v>10</v>
      </c>
      <c r="N49" s="8">
        <f t="shared" si="12"/>
        <v>11</v>
      </c>
      <c r="O49" s="8">
        <f t="shared" si="12"/>
        <v>12</v>
      </c>
      <c r="P49" s="8">
        <f t="shared" si="12"/>
        <v>13</v>
      </c>
      <c r="Q49" s="8">
        <f t="shared" si="12"/>
        <v>14</v>
      </c>
      <c r="R49" s="8">
        <f t="shared" si="12"/>
        <v>15</v>
      </c>
      <c r="S49" s="8">
        <f t="shared" si="12"/>
        <v>16</v>
      </c>
      <c r="T49" s="209"/>
    </row>
    <row r="50" spans="1:21" ht="14.65" customHeight="1" x14ac:dyDescent="0.25">
      <c r="A50" s="303"/>
      <c r="C50" s="305" t="s">
        <v>304</v>
      </c>
      <c r="D50" s="305" t="s">
        <v>135</v>
      </c>
      <c r="E50" s="305" t="s">
        <v>136</v>
      </c>
      <c r="F50" s="305" t="s">
        <v>137</v>
      </c>
      <c r="G50" s="305" t="s">
        <v>138</v>
      </c>
      <c r="H50" s="305" t="s">
        <v>139</v>
      </c>
      <c r="I50" s="305" t="s">
        <v>140</v>
      </c>
      <c r="J50" s="8" t="s">
        <v>141</v>
      </c>
      <c r="K50" s="8" t="s">
        <v>142</v>
      </c>
      <c r="L50" s="8" t="s">
        <v>143</v>
      </c>
      <c r="M50" s="8" t="s">
        <v>144</v>
      </c>
      <c r="N50" s="8" t="s">
        <v>145</v>
      </c>
      <c r="O50" s="8" t="s">
        <v>146</v>
      </c>
      <c r="P50" s="8" t="s">
        <v>147</v>
      </c>
      <c r="Q50" s="8" t="s">
        <v>251</v>
      </c>
      <c r="R50" s="8" t="s">
        <v>252</v>
      </c>
      <c r="S50" s="8" t="s">
        <v>253</v>
      </c>
      <c r="T50" s="209" t="s">
        <v>151</v>
      </c>
    </row>
    <row r="51" spans="1:21" ht="14.65" customHeight="1" x14ac:dyDescent="0.35">
      <c r="A51" s="303"/>
      <c r="B51" s="8" t="s">
        <v>267</v>
      </c>
      <c r="C51" s="207">
        <v>0</v>
      </c>
      <c r="D51" s="207">
        <v>0</v>
      </c>
      <c r="E51" s="207">
        <v>0</v>
      </c>
      <c r="F51" s="207">
        <v>0</v>
      </c>
      <c r="G51" s="207">
        <v>0</v>
      </c>
      <c r="T51" s="209"/>
      <c r="U51" s="8" t="s">
        <v>150</v>
      </c>
    </row>
    <row r="52" spans="1:21" ht="14.65" customHeight="1" x14ac:dyDescent="0.35">
      <c r="A52" s="303"/>
      <c r="B52" s="8" t="s">
        <v>268</v>
      </c>
      <c r="C52" s="208">
        <f>IF(C49=$C47+4,-$C48,0)</f>
        <v>0</v>
      </c>
      <c r="D52" s="208">
        <f t="shared" ref="D52:S52" si="13">IF(D49=$C47+4,-$C48,0)</f>
        <v>0</v>
      </c>
      <c r="E52" s="208">
        <f t="shared" si="13"/>
        <v>0</v>
      </c>
      <c r="F52" s="208">
        <f t="shared" si="13"/>
        <v>0</v>
      </c>
      <c r="G52" s="208">
        <f t="shared" si="13"/>
        <v>0</v>
      </c>
      <c r="H52" s="208">
        <f t="shared" si="13"/>
        <v>0</v>
      </c>
      <c r="I52" s="208">
        <f t="shared" si="13"/>
        <v>0</v>
      </c>
      <c r="J52" s="208">
        <f t="shared" si="13"/>
        <v>0</v>
      </c>
      <c r="K52" s="208">
        <f t="shared" si="13"/>
        <v>0</v>
      </c>
      <c r="L52" s="208">
        <f t="shared" si="13"/>
        <v>0</v>
      </c>
      <c r="M52" s="208">
        <f t="shared" si="13"/>
        <v>0</v>
      </c>
      <c r="N52" s="208">
        <f t="shared" si="13"/>
        <v>0</v>
      </c>
      <c r="O52" s="208">
        <f t="shared" si="13"/>
        <v>0</v>
      </c>
      <c r="P52" s="208">
        <f t="shared" si="13"/>
        <v>0</v>
      </c>
      <c r="Q52" s="208">
        <f t="shared" si="13"/>
        <v>0</v>
      </c>
      <c r="R52" s="208">
        <f t="shared" si="13"/>
        <v>0</v>
      </c>
      <c r="S52" s="208">
        <f t="shared" si="13"/>
        <v>0</v>
      </c>
      <c r="T52" s="209"/>
      <c r="U52" s="8" t="s">
        <v>152</v>
      </c>
    </row>
    <row r="53" spans="1:21" ht="14.65" customHeight="1" x14ac:dyDescent="0.35">
      <c r="A53" s="303"/>
      <c r="B53" s="8" t="s">
        <v>153</v>
      </c>
      <c r="C53" s="208"/>
      <c r="D53" s="208"/>
      <c r="E53" s="208"/>
      <c r="F53" s="208"/>
      <c r="G53" s="208">
        <f>IF($C$30="ROI",IF(G49&lt;=$C47+3,-$J58/G$15,0),IF($C$30="NI",IF(G49&lt;=$C47+3,-$J58/G$20,0)))</f>
        <v>0</v>
      </c>
      <c r="H53" s="208">
        <f t="shared" ref="H53:S53" si="14">IF($C$30="ROI",IF(H49&lt;=$C47+3,-$J58/H$15,0),IF($C$30="NI",IF(H49&lt;=$C47+3,-$J58/H$20,0)))</f>
        <v>0</v>
      </c>
      <c r="I53" s="208">
        <f t="shared" si="14"/>
        <v>0</v>
      </c>
      <c r="J53" s="208">
        <f t="shared" si="14"/>
        <v>0</v>
      </c>
      <c r="K53" s="208">
        <f t="shared" si="14"/>
        <v>0</v>
      </c>
      <c r="L53" s="208">
        <f t="shared" si="14"/>
        <v>0</v>
      </c>
      <c r="M53" s="208">
        <f t="shared" si="14"/>
        <v>0</v>
      </c>
      <c r="N53" s="208">
        <f t="shared" si="14"/>
        <v>0</v>
      </c>
      <c r="O53" s="208">
        <f t="shared" si="14"/>
        <v>0</v>
      </c>
      <c r="P53" s="208">
        <f t="shared" si="14"/>
        <v>0</v>
      </c>
      <c r="Q53" s="208">
        <f t="shared" si="14"/>
        <v>0</v>
      </c>
      <c r="R53" s="208">
        <f t="shared" si="14"/>
        <v>0</v>
      </c>
      <c r="S53" s="208">
        <f t="shared" si="14"/>
        <v>0</v>
      </c>
      <c r="T53" s="209"/>
      <c r="U53" s="8" t="s">
        <v>152</v>
      </c>
    </row>
    <row r="54" spans="1:21" ht="14.65" customHeight="1" x14ac:dyDescent="0.35">
      <c r="A54" s="303"/>
      <c r="B54" s="8" t="s">
        <v>269</v>
      </c>
      <c r="C54" s="208">
        <f>SUM(C51:C53)</f>
        <v>0</v>
      </c>
      <c r="D54" s="208">
        <f t="shared" ref="D54:S54" si="15">SUM(D51:D53)</f>
        <v>0</v>
      </c>
      <c r="E54" s="208">
        <f t="shared" si="15"/>
        <v>0</v>
      </c>
      <c r="F54" s="208">
        <f t="shared" si="15"/>
        <v>0</v>
      </c>
      <c r="G54" s="208">
        <f t="shared" si="15"/>
        <v>0</v>
      </c>
      <c r="H54" s="208">
        <f t="shared" si="15"/>
        <v>0</v>
      </c>
      <c r="I54" s="208">
        <f t="shared" si="15"/>
        <v>0</v>
      </c>
      <c r="J54" s="208">
        <f t="shared" si="15"/>
        <v>0</v>
      </c>
      <c r="K54" s="208">
        <f t="shared" si="15"/>
        <v>0</v>
      </c>
      <c r="L54" s="208">
        <f t="shared" si="15"/>
        <v>0</v>
      </c>
      <c r="M54" s="208">
        <f t="shared" si="15"/>
        <v>0</v>
      </c>
      <c r="N54" s="208">
        <f t="shared" si="15"/>
        <v>0</v>
      </c>
      <c r="O54" s="208">
        <f t="shared" si="15"/>
        <v>0</v>
      </c>
      <c r="P54" s="208">
        <f t="shared" si="15"/>
        <v>0</v>
      </c>
      <c r="Q54" s="208">
        <f t="shared" si="15"/>
        <v>0</v>
      </c>
      <c r="R54" s="208">
        <f t="shared" si="15"/>
        <v>0</v>
      </c>
      <c r="S54" s="208">
        <f t="shared" si="15"/>
        <v>0</v>
      </c>
      <c r="T54" s="275" t="s">
        <v>270</v>
      </c>
      <c r="U54" s="8" t="s">
        <v>152</v>
      </c>
    </row>
    <row r="55" spans="1:21" ht="14.65" customHeight="1" x14ac:dyDescent="0.35">
      <c r="A55" s="303"/>
      <c r="B55" s="8" t="s">
        <v>315</v>
      </c>
      <c r="C55" s="208">
        <f>IF($C$30="ROI",C54*C16,IF($C$30="NI",C54*C21))</f>
        <v>0</v>
      </c>
      <c r="D55" s="208">
        <f t="shared" ref="D55:S55" si="16">IF($C$30="ROI",D54*D16,IF($C$30="NI",D54*D21))</f>
        <v>0</v>
      </c>
      <c r="E55" s="208">
        <f t="shared" si="16"/>
        <v>0</v>
      </c>
      <c r="F55" s="208">
        <f t="shared" si="16"/>
        <v>0</v>
      </c>
      <c r="G55" s="208">
        <f t="shared" si="16"/>
        <v>0</v>
      </c>
      <c r="H55" s="208">
        <f t="shared" si="16"/>
        <v>0</v>
      </c>
      <c r="I55" s="208">
        <f t="shared" si="16"/>
        <v>0</v>
      </c>
      <c r="J55" s="208">
        <f t="shared" si="16"/>
        <v>0</v>
      </c>
      <c r="K55" s="208">
        <f t="shared" si="16"/>
        <v>0</v>
      </c>
      <c r="L55" s="208">
        <f t="shared" si="16"/>
        <v>0</v>
      </c>
      <c r="M55" s="208">
        <f t="shared" si="16"/>
        <v>0</v>
      </c>
      <c r="N55" s="208">
        <f t="shared" si="16"/>
        <v>0</v>
      </c>
      <c r="O55" s="208">
        <f t="shared" si="16"/>
        <v>0</v>
      </c>
      <c r="P55" s="208">
        <f t="shared" si="16"/>
        <v>0</v>
      </c>
      <c r="Q55" s="208">
        <f t="shared" si="16"/>
        <v>0</v>
      </c>
      <c r="R55" s="208">
        <f t="shared" si="16"/>
        <v>0</v>
      </c>
      <c r="S55" s="208">
        <f t="shared" si="16"/>
        <v>0</v>
      </c>
      <c r="T55" s="276">
        <f>ABS(SUM(C55:S55))</f>
        <v>0</v>
      </c>
      <c r="U55" s="8" t="s">
        <v>152</v>
      </c>
    </row>
    <row r="56" spans="1:21" ht="14.65" customHeight="1" x14ac:dyDescent="0.35">
      <c r="A56" s="303"/>
      <c r="C56" s="306"/>
      <c r="D56" s="306"/>
      <c r="E56" s="306"/>
      <c r="F56" s="306"/>
      <c r="G56" s="306"/>
      <c r="H56" s="306"/>
      <c r="I56" s="306"/>
      <c r="J56" s="306"/>
      <c r="K56" s="306"/>
      <c r="L56" s="306"/>
      <c r="M56" s="306"/>
      <c r="N56" s="306"/>
      <c r="O56" s="306"/>
      <c r="P56" s="306"/>
      <c r="Q56" s="306"/>
      <c r="R56" s="306"/>
      <c r="S56" s="306"/>
      <c r="T56" s="276"/>
      <c r="U56" s="8" t="s">
        <v>152</v>
      </c>
    </row>
    <row r="57" spans="1:21" ht="14.65" customHeight="1" x14ac:dyDescent="0.35">
      <c r="A57" s="303"/>
      <c r="C57" s="277" t="str">
        <f t="shared" ref="C57:H57" si="17">"Inv. Yr. "&amp;C49</f>
        <v>Inv. Yr. 0</v>
      </c>
      <c r="D57" s="277" t="str">
        <f t="shared" si="17"/>
        <v>Inv. Yr. 1</v>
      </c>
      <c r="E57" s="277" t="str">
        <f t="shared" si="17"/>
        <v>Inv. Yr. 2</v>
      </c>
      <c r="F57" s="277" t="str">
        <f t="shared" si="17"/>
        <v>Inv. Yr. 3</v>
      </c>
      <c r="G57" s="277" t="str">
        <f t="shared" si="17"/>
        <v>Inv. Yr. 4</v>
      </c>
      <c r="H57" s="277" t="str">
        <f t="shared" si="17"/>
        <v>Inv. Yr. 5</v>
      </c>
      <c r="I57" s="277" t="s">
        <v>278</v>
      </c>
      <c r="J57" s="277" t="s">
        <v>151</v>
      </c>
      <c r="T57" s="209"/>
    </row>
    <row r="58" spans="1:21" ht="14.65" customHeight="1" x14ac:dyDescent="0.25">
      <c r="A58" s="303"/>
      <c r="B58" s="8" t="s">
        <v>279</v>
      </c>
      <c r="C58" s="278">
        <f>IF(C30="ROI",C51*C$16/SUMIF($G$49:$S$49,"&lt;="&amp;$C47+3,$G$14:$S$14),IF(C30="NI",C51*C$21/SUMIF($G$49:$S$49,"&lt;="&amp;$C47+3,$G$19:$S$19)))</f>
        <v>0</v>
      </c>
      <c r="D58" s="278">
        <f>IF(C30="ROI",D51*D$16/SUMIF($G$49:$S$49,"&lt;="&amp;$C47+3,$G$14:$S$14),IF(C30="NI",D51*D$21/SUMIF($G$49:$S$49,"&lt;="&amp;$C47+3,$G$19:$S$19)))</f>
        <v>0</v>
      </c>
      <c r="E58" s="278">
        <f>IF(C30="ROI",E51*E$16/SUMIF($G$49:$S$49,"&lt;="&amp;$C47+3,$G$14:$S$14),IF(C30="NI",E51*E$21/SUMIF($G$49:$S$49,"&lt;="&amp;$C47+3,$G$19:$S$19)))</f>
        <v>0</v>
      </c>
      <c r="F58" s="278">
        <f>IF(C30="ROI",F51*F$16/SUMIF($G$49:$S$49,"&lt;="&amp;$C47+3,$G$14:$S$14),IF(C30="NI",F51*F$21/SUMIF($G$49:$S$49,"&lt;="&amp;$C47+3,$G$19:$S$19)))</f>
        <v>0</v>
      </c>
      <c r="G58" s="278">
        <f>IF(C30="ROI",G51*G$16/SUMIF($G$49:$S$49,"&lt;="&amp;$C47+3,$G$14:$S$14),IF(C30="NI",G51*G$21/SUMIF($G$49:$S$49,"&lt;="&amp;$C47+3,$G$19:$S$19)))</f>
        <v>0</v>
      </c>
      <c r="H58" s="278">
        <f>IF(C30="ROI",H51*H$16/SUMIF($G$49:$S$49,"&lt;="&amp;$C47+3,$G$14:$S$14),IF(C30="NI",H51*H$21/SUMIF($G$49:$S$49,"&lt;="&amp;$C47+3,$G$19:$S$19)))</f>
        <v>0</v>
      </c>
      <c r="I58" s="278">
        <f>IF(C30="ROI",SUMPRODUCT($F$16:$S$16,F52:S52)/SUMIF(G49:S49,"&lt;="&amp;C47+3,$G$14:$S$14),IF(C30="NI",SUMPRODUCT($F$21:$S$21,F52:S52)/SUMIF(G49:S49,"&lt;="&amp;C47+3,$G$19:$S$19)))</f>
        <v>0</v>
      </c>
      <c r="J58" s="279">
        <f>SUM(C58:I58)</f>
        <v>0</v>
      </c>
      <c r="T58" s="209"/>
      <c r="U58" s="8" t="s">
        <v>152</v>
      </c>
    </row>
    <row r="59" spans="1:21" ht="14.65" customHeight="1" x14ac:dyDescent="0.25">
      <c r="A59" s="303"/>
      <c r="F59" s="214"/>
      <c r="I59" s="214"/>
      <c r="T59" s="209"/>
    </row>
    <row r="60" spans="1:21" ht="14.65" customHeight="1" x14ac:dyDescent="0.25">
      <c r="A60" s="303"/>
      <c r="E60" s="307"/>
      <c r="T60" s="209"/>
    </row>
    <row r="61" spans="1:21" ht="14.65" customHeight="1" x14ac:dyDescent="0.35">
      <c r="A61" s="303"/>
      <c r="B61" s="206" t="s">
        <v>281</v>
      </c>
      <c r="T61" s="209"/>
    </row>
    <row r="62" spans="1:21" ht="15" customHeight="1" thickBot="1" x14ac:dyDescent="0.3">
      <c r="A62" s="303"/>
      <c r="T62" s="209"/>
    </row>
    <row r="63" spans="1:21" ht="14.65" customHeight="1" x14ac:dyDescent="0.35">
      <c r="A63" s="303"/>
      <c r="B63" s="285" t="s">
        <v>282</v>
      </c>
      <c r="C63" s="286" t="s">
        <v>283</v>
      </c>
      <c r="D63" s="308"/>
      <c r="T63" s="209"/>
    </row>
    <row r="64" spans="1:21" ht="14.65" customHeight="1" x14ac:dyDescent="0.35">
      <c r="A64" s="303"/>
      <c r="B64" s="309" t="s">
        <v>284</v>
      </c>
      <c r="C64" s="289" t="s">
        <v>138</v>
      </c>
      <c r="D64" s="296"/>
      <c r="T64" s="209"/>
    </row>
    <row r="65" spans="1:20" ht="14.65" customHeight="1" x14ac:dyDescent="0.35">
      <c r="A65" s="303"/>
      <c r="B65" s="309" t="s">
        <v>262</v>
      </c>
      <c r="C65" s="291">
        <f>J42</f>
        <v>0</v>
      </c>
      <c r="D65" s="296"/>
      <c r="T65" s="209"/>
    </row>
    <row r="66" spans="1:20" ht="14.65" customHeight="1" x14ac:dyDescent="0.35">
      <c r="A66" s="303"/>
      <c r="B66" s="309" t="s">
        <v>280</v>
      </c>
      <c r="C66" s="291">
        <f>J58</f>
        <v>0</v>
      </c>
      <c r="D66" s="296"/>
      <c r="T66" s="209"/>
    </row>
    <row r="67" spans="1:20" ht="14.65" customHeight="1" x14ac:dyDescent="0.25">
      <c r="A67" s="303"/>
      <c r="B67" s="309" t="s">
        <v>285</v>
      </c>
      <c r="C67" s="1"/>
      <c r="D67" s="296"/>
      <c r="T67" s="209"/>
    </row>
    <row r="68" spans="1:20" ht="14.65" customHeight="1" x14ac:dyDescent="0.25">
      <c r="A68" s="303"/>
      <c r="B68" s="309"/>
      <c r="C68" s="1"/>
      <c r="D68" s="296"/>
      <c r="T68" s="209"/>
    </row>
    <row r="69" spans="1:20" ht="15" customHeight="1" x14ac:dyDescent="0.35">
      <c r="A69" s="303"/>
      <c r="B69" s="292" t="s">
        <v>316</v>
      </c>
      <c r="C69" s="310">
        <f>SUM(C65:C66)</f>
        <v>0</v>
      </c>
      <c r="D69" s="296"/>
      <c r="T69" s="209"/>
    </row>
    <row r="70" spans="1:20" ht="15" customHeight="1" thickBot="1" x14ac:dyDescent="0.4">
      <c r="A70" s="303"/>
      <c r="B70" s="317" t="s">
        <v>287</v>
      </c>
      <c r="C70" s="318">
        <f>IF(C26="YES",C69*(1+C7)^4,IF(C24="YES",C25*(1+C7)^4,0))</f>
        <v>0</v>
      </c>
      <c r="D70" s="296"/>
      <c r="T70" s="209"/>
    </row>
    <row r="71" spans="1:20" ht="15" customHeight="1" thickTop="1" thickBot="1" x14ac:dyDescent="0.3">
      <c r="A71" s="311"/>
      <c r="B71" s="298"/>
      <c r="C71" s="312"/>
      <c r="D71" s="313"/>
      <c r="E71" s="311"/>
      <c r="T71" s="209"/>
    </row>
    <row r="72" spans="1:20" ht="15" customHeight="1" thickBot="1" x14ac:dyDescent="0.3">
      <c r="A72" s="311"/>
      <c r="B72" s="314"/>
      <c r="C72" s="314"/>
      <c r="D72" s="314"/>
      <c r="E72" s="314"/>
      <c r="F72" s="314"/>
      <c r="G72" s="314"/>
      <c r="H72" s="314"/>
      <c r="I72" s="314"/>
      <c r="J72" s="314"/>
      <c r="K72" s="314"/>
      <c r="L72" s="314"/>
      <c r="M72" s="314"/>
      <c r="N72" s="314"/>
      <c r="O72" s="314"/>
      <c r="P72" s="314"/>
      <c r="Q72" s="314"/>
      <c r="R72" s="314"/>
      <c r="S72" s="314"/>
      <c r="T72" s="315"/>
    </row>
    <row r="75" spans="1:20" ht="14.65" customHeight="1" x14ac:dyDescent="0.25">
      <c r="C75" s="8" t="s">
        <v>13</v>
      </c>
    </row>
  </sheetData>
  <mergeCells count="1">
    <mergeCell ref="B3:M3"/>
  </mergeCells>
  <conditionalFormatting sqref="T39">
    <cfRule type="cellIs" dxfId="1" priority="2" operator="greaterThan">
      <formula>0.5</formula>
    </cfRule>
  </conditionalFormatting>
  <conditionalFormatting sqref="T55">
    <cfRule type="cellIs" dxfId="0" priority="1" operator="greaterThan">
      <formula>0.5</formula>
    </cfRule>
  </conditionalFormatting>
  <dataValidations count="3">
    <dataValidation type="list" allowBlank="1" showInputMessage="1" showErrorMessage="1" sqref="C47" xr:uid="{5B720149-D17D-49E7-B0E5-E0C29B9C8994}">
      <formula1>"1, 2, 3, 4, 5"</formula1>
    </dataValidation>
    <dataValidation type="list" allowBlank="1" showInputMessage="1" showErrorMessage="1" sqref="C24 C26" xr:uid="{D46A4DCB-3AAC-48A7-B40E-8B029BE264B9}">
      <formula1>$V$24:$W$24</formula1>
    </dataValidation>
    <dataValidation type="list" allowBlank="1" showInputMessage="1" showErrorMessage="1" sqref="C30" xr:uid="{DB58D63E-5776-4309-AD7D-4C754A477E4B}">
      <formula1>"ROI, NI"</formula1>
    </dataValidation>
  </dataValida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AB375-D70E-4DBF-B126-0D9362CEB703}">
  <dimension ref="A1:L37"/>
  <sheetViews>
    <sheetView zoomScale="70" zoomScaleNormal="70" workbookViewId="0">
      <selection sqref="A1:C1"/>
    </sheetView>
  </sheetViews>
  <sheetFormatPr defaultColWidth="9.1796875" defaultRowHeight="14.5" x14ac:dyDescent="0.35"/>
  <cols>
    <col min="1" max="1" width="136.1796875" style="32" customWidth="1"/>
    <col min="2" max="2" width="78" style="32" customWidth="1"/>
    <col min="3" max="3" width="42" style="32" customWidth="1"/>
    <col min="4" max="16384" width="9.1796875" style="32"/>
  </cols>
  <sheetData>
    <row r="1" spans="1:12" ht="36" customHeight="1" x14ac:dyDescent="0.5">
      <c r="A1" s="411" t="s">
        <v>124</v>
      </c>
      <c r="B1" s="412"/>
      <c r="C1" s="412"/>
    </row>
    <row r="3" spans="1:12" ht="51.75" customHeight="1" thickBot="1" x14ac:dyDescent="0.4">
      <c r="A3" s="425" t="s">
        <v>155</v>
      </c>
      <c r="B3" s="425"/>
      <c r="C3" s="425"/>
      <c r="D3" s="33"/>
      <c r="E3" s="33"/>
      <c r="F3" s="33"/>
      <c r="G3" s="33"/>
      <c r="H3" s="33"/>
      <c r="I3" s="33"/>
      <c r="J3" s="33"/>
      <c r="K3" s="33"/>
      <c r="L3" s="33"/>
    </row>
    <row r="4" spans="1:12" x14ac:dyDescent="0.35">
      <c r="A4" s="34"/>
      <c r="B4" s="35" t="s">
        <v>125</v>
      </c>
      <c r="C4" s="35" t="s">
        <v>164</v>
      </c>
    </row>
    <row r="5" spans="1:12" ht="47.25" customHeight="1" x14ac:dyDescent="0.35">
      <c r="A5" s="426" t="s">
        <v>126</v>
      </c>
      <c r="B5" s="429" t="s">
        <v>167</v>
      </c>
      <c r="C5" s="429" t="s">
        <v>167</v>
      </c>
    </row>
    <row r="6" spans="1:12" x14ac:dyDescent="0.35">
      <c r="A6" s="427"/>
      <c r="B6" s="430"/>
      <c r="C6" s="430"/>
    </row>
    <row r="7" spans="1:12" x14ac:dyDescent="0.35">
      <c r="A7" s="427"/>
      <c r="B7" s="430"/>
      <c r="C7" s="430"/>
    </row>
    <row r="8" spans="1:12" x14ac:dyDescent="0.35">
      <c r="A8" s="427"/>
      <c r="B8" s="430"/>
      <c r="C8" s="430"/>
    </row>
    <row r="9" spans="1:12" ht="15" thickBot="1" x14ac:dyDescent="0.4">
      <c r="A9" s="428"/>
      <c r="B9" s="431"/>
      <c r="C9" s="431"/>
    </row>
    <row r="10" spans="1:12" ht="15" thickBot="1" x14ac:dyDescent="0.4">
      <c r="A10" s="36"/>
      <c r="B10" s="37"/>
      <c r="C10" s="37"/>
    </row>
    <row r="11" spans="1:12" x14ac:dyDescent="0.35">
      <c r="A11" s="38" t="s">
        <v>317</v>
      </c>
      <c r="B11" s="35"/>
      <c r="C11" s="35"/>
    </row>
    <row r="12" spans="1:12" ht="15" customHeight="1" x14ac:dyDescent="0.35">
      <c r="A12" s="417" t="s">
        <v>127</v>
      </c>
      <c r="B12" s="421" t="s">
        <v>167</v>
      </c>
      <c r="C12" s="421" t="s">
        <v>167</v>
      </c>
    </row>
    <row r="13" spans="1:12" x14ac:dyDescent="0.35">
      <c r="A13" s="418"/>
      <c r="B13" s="421"/>
      <c r="C13" s="421"/>
    </row>
    <row r="14" spans="1:12" x14ac:dyDescent="0.35">
      <c r="A14" s="418"/>
      <c r="B14" s="421"/>
      <c r="C14" s="421"/>
    </row>
    <row r="15" spans="1:12" x14ac:dyDescent="0.35">
      <c r="A15" s="418"/>
      <c r="B15" s="421"/>
      <c r="C15" s="421"/>
    </row>
    <row r="16" spans="1:12" x14ac:dyDescent="0.35">
      <c r="A16" s="418"/>
      <c r="B16" s="421"/>
      <c r="C16" s="421"/>
    </row>
    <row r="17" spans="1:3" x14ac:dyDescent="0.35">
      <c r="A17" s="419"/>
      <c r="B17" s="422"/>
      <c r="C17" s="422"/>
    </row>
    <row r="18" spans="1:3" ht="56.25" customHeight="1" x14ac:dyDescent="0.35">
      <c r="A18" s="417" t="s">
        <v>318</v>
      </c>
      <c r="B18" s="420" t="s">
        <v>167</v>
      </c>
      <c r="C18" s="420" t="s">
        <v>167</v>
      </c>
    </row>
    <row r="19" spans="1:3" ht="45" customHeight="1" x14ac:dyDescent="0.35">
      <c r="A19" s="418"/>
      <c r="B19" s="421"/>
      <c r="C19" s="421"/>
    </row>
    <row r="20" spans="1:3" x14ac:dyDescent="0.35">
      <c r="A20" s="418"/>
      <c r="B20" s="421"/>
      <c r="C20" s="421"/>
    </row>
    <row r="21" spans="1:3" x14ac:dyDescent="0.35">
      <c r="A21" s="418"/>
      <c r="B21" s="421"/>
      <c r="C21" s="421"/>
    </row>
    <row r="22" spans="1:3" x14ac:dyDescent="0.35">
      <c r="A22" s="418"/>
      <c r="B22" s="421"/>
      <c r="C22" s="421"/>
    </row>
    <row r="23" spans="1:3" x14ac:dyDescent="0.35">
      <c r="A23" s="418"/>
      <c r="B23" s="421"/>
      <c r="C23" s="421"/>
    </row>
    <row r="24" spans="1:3" x14ac:dyDescent="0.35">
      <c r="A24" s="418"/>
      <c r="B24" s="421"/>
      <c r="C24" s="421"/>
    </row>
    <row r="25" spans="1:3" x14ac:dyDescent="0.35">
      <c r="A25" s="419"/>
      <c r="B25" s="422"/>
      <c r="C25" s="422"/>
    </row>
    <row r="26" spans="1:3" ht="15" customHeight="1" x14ac:dyDescent="0.35">
      <c r="A26" s="417" t="s">
        <v>128</v>
      </c>
      <c r="B26" s="420" t="s">
        <v>167</v>
      </c>
      <c r="C26" s="420" t="s">
        <v>167</v>
      </c>
    </row>
    <row r="27" spans="1:3" x14ac:dyDescent="0.35">
      <c r="A27" s="418"/>
      <c r="B27" s="421"/>
      <c r="C27" s="421"/>
    </row>
    <row r="28" spans="1:3" x14ac:dyDescent="0.35">
      <c r="A28" s="418"/>
      <c r="B28" s="421"/>
      <c r="C28" s="421"/>
    </row>
    <row r="29" spans="1:3" ht="15" thickBot="1" x14ac:dyDescent="0.4">
      <c r="A29" s="423"/>
      <c r="B29" s="424"/>
      <c r="C29" s="424"/>
    </row>
    <row r="30" spans="1:3" x14ac:dyDescent="0.35">
      <c r="A30"/>
      <c r="B30"/>
      <c r="C30"/>
    </row>
    <row r="31" spans="1:3" x14ac:dyDescent="0.35">
      <c r="A31" s="39" t="s">
        <v>129</v>
      </c>
      <c r="B31" s="40"/>
      <c r="C31" s="40"/>
    </row>
    <row r="32" spans="1:3" ht="120" customHeight="1" x14ac:dyDescent="0.35">
      <c r="A32" s="415" t="s">
        <v>345</v>
      </c>
      <c r="B32" s="416"/>
    </row>
    <row r="33" spans="1:3" ht="120.75" customHeight="1" x14ac:dyDescent="0.35">
      <c r="A33" s="45" t="s">
        <v>130</v>
      </c>
      <c r="B33" s="56" t="s">
        <v>167</v>
      </c>
      <c r="C33" s="56" t="s">
        <v>167</v>
      </c>
    </row>
    <row r="34" spans="1:3" ht="98.25" customHeight="1" x14ac:dyDescent="0.35">
      <c r="A34" s="45" t="s">
        <v>131</v>
      </c>
      <c r="B34" s="56" t="s">
        <v>167</v>
      </c>
      <c r="C34" s="56" t="s">
        <v>167</v>
      </c>
    </row>
    <row r="35" spans="1:3" ht="132.75" customHeight="1" thickBot="1" x14ac:dyDescent="0.4">
      <c r="A35" s="46" t="s">
        <v>132</v>
      </c>
      <c r="B35" s="56" t="s">
        <v>167</v>
      </c>
      <c r="C35" s="56" t="s">
        <v>167</v>
      </c>
    </row>
    <row r="36" spans="1:3" ht="171.75" customHeight="1" x14ac:dyDescent="0.35">
      <c r="A36" s="45" t="s">
        <v>133</v>
      </c>
      <c r="B36" s="56" t="s">
        <v>167</v>
      </c>
      <c r="C36" s="56" t="s">
        <v>167</v>
      </c>
    </row>
    <row r="37" spans="1:3" ht="29" x14ac:dyDescent="0.35">
      <c r="A37" s="54" t="s">
        <v>134</v>
      </c>
      <c r="B37" s="56" t="s">
        <v>167</v>
      </c>
      <c r="C37" s="56" t="s">
        <v>167</v>
      </c>
    </row>
  </sheetData>
  <mergeCells count="15">
    <mergeCell ref="A12:A17"/>
    <mergeCell ref="B12:B17"/>
    <mergeCell ref="C12:C17"/>
    <mergeCell ref="A1:C1"/>
    <mergeCell ref="A3:C3"/>
    <mergeCell ref="A5:A9"/>
    <mergeCell ref="B5:B9"/>
    <mergeCell ref="C5:C9"/>
    <mergeCell ref="A32:B32"/>
    <mergeCell ref="A18:A25"/>
    <mergeCell ref="B18:B25"/>
    <mergeCell ref="C18:C25"/>
    <mergeCell ref="A26:A29"/>
    <mergeCell ref="B26:B29"/>
    <mergeCell ref="C26:C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47AC4-D5FC-4ED6-831F-A715263ACDCB}">
  <dimension ref="A2:B23"/>
  <sheetViews>
    <sheetView workbookViewId="0"/>
  </sheetViews>
  <sheetFormatPr defaultColWidth="9.1796875" defaultRowHeight="14.5" x14ac:dyDescent="0.35"/>
  <cols>
    <col min="1" max="1" width="55.7265625" style="32" customWidth="1"/>
    <col min="2" max="2" width="84.1796875" style="32" customWidth="1"/>
    <col min="3" max="16384" width="9.1796875" style="32"/>
  </cols>
  <sheetData>
    <row r="2" spans="1:2" ht="15.5" x14ac:dyDescent="0.35">
      <c r="A2" s="432" t="s">
        <v>154</v>
      </c>
      <c r="B2" s="433"/>
    </row>
    <row r="4" spans="1:2" ht="129.75" customHeight="1" x14ac:dyDescent="0.35">
      <c r="A4" s="434" t="s">
        <v>344</v>
      </c>
      <c r="B4" s="434"/>
    </row>
    <row r="5" spans="1:2" ht="15" thickBot="1" x14ac:dyDescent="0.4">
      <c r="A5" s="435" t="s">
        <v>125</v>
      </c>
      <c r="B5" s="436"/>
    </row>
    <row r="6" spans="1:2" x14ac:dyDescent="0.35">
      <c r="A6" s="437" t="s">
        <v>167</v>
      </c>
      <c r="B6" s="438"/>
    </row>
    <row r="7" spans="1:2" x14ac:dyDescent="0.35">
      <c r="A7" s="439"/>
      <c r="B7" s="440"/>
    </row>
    <row r="8" spans="1:2" x14ac:dyDescent="0.35">
      <c r="A8" s="439"/>
      <c r="B8" s="440"/>
    </row>
    <row r="9" spans="1:2" x14ac:dyDescent="0.35">
      <c r="A9" s="439"/>
      <c r="B9" s="440"/>
    </row>
    <row r="10" spans="1:2" ht="140.25" customHeight="1" x14ac:dyDescent="0.35">
      <c r="A10" s="439"/>
      <c r="B10" s="440"/>
    </row>
    <row r="11" spans="1:2" x14ac:dyDescent="0.35">
      <c r="A11" s="439"/>
      <c r="B11" s="440"/>
    </row>
    <row r="12" spans="1:2" x14ac:dyDescent="0.35">
      <c r="A12" s="439"/>
      <c r="B12" s="440"/>
    </row>
    <row r="13" spans="1:2" x14ac:dyDescent="0.35">
      <c r="A13" s="439"/>
      <c r="B13" s="440"/>
    </row>
    <row r="14" spans="1:2" x14ac:dyDescent="0.35">
      <c r="A14" s="439"/>
      <c r="B14" s="440"/>
    </row>
    <row r="15" spans="1:2" x14ac:dyDescent="0.35">
      <c r="A15" s="439"/>
      <c r="B15" s="440"/>
    </row>
    <row r="16" spans="1:2" x14ac:dyDescent="0.35">
      <c r="A16" s="439"/>
      <c r="B16" s="440"/>
    </row>
    <row r="17" spans="1:2" x14ac:dyDescent="0.35">
      <c r="A17" s="439"/>
      <c r="B17" s="440"/>
    </row>
    <row r="18" spans="1:2" x14ac:dyDescent="0.35">
      <c r="A18" s="439"/>
      <c r="B18" s="440"/>
    </row>
    <row r="19" spans="1:2" x14ac:dyDescent="0.35">
      <c r="A19" s="439"/>
      <c r="B19" s="440"/>
    </row>
    <row r="20" spans="1:2" x14ac:dyDescent="0.35">
      <c r="A20" s="439"/>
      <c r="B20" s="440"/>
    </row>
    <row r="21" spans="1:2" x14ac:dyDescent="0.35">
      <c r="A21" s="439"/>
      <c r="B21" s="440"/>
    </row>
    <row r="22" spans="1:2" x14ac:dyDescent="0.35">
      <c r="A22" s="439"/>
      <c r="B22" s="440"/>
    </row>
    <row r="23" spans="1:2" ht="15" thickBot="1" x14ac:dyDescent="0.4">
      <c r="A23" s="441"/>
      <c r="B23" s="442"/>
    </row>
  </sheetData>
  <mergeCells count="4">
    <mergeCell ref="A2:B2"/>
    <mergeCell ref="A4:B4"/>
    <mergeCell ref="A5:B5"/>
    <mergeCell ref="A6:B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E3E42-A8EA-4DBA-80BC-B4B1CAD7FD7A}">
  <dimension ref="A1:XFC138"/>
  <sheetViews>
    <sheetView showGridLines="0" topLeftCell="A27" zoomScale="80" zoomScaleNormal="80" workbookViewId="0">
      <selection activeCell="B45" sqref="B45"/>
    </sheetView>
  </sheetViews>
  <sheetFormatPr defaultColWidth="0" defaultRowHeight="0" customHeight="1" zeroHeight="1" x14ac:dyDescent="0.25"/>
  <cols>
    <col min="1" max="1" width="4.1796875" style="8" customWidth="1"/>
    <col min="2" max="2" width="67.7265625" style="8" customWidth="1"/>
    <col min="3" max="3" width="41.54296875" style="8" customWidth="1"/>
    <col min="4" max="4" width="55.54296875" style="8" customWidth="1"/>
    <col min="5" max="5" width="12.453125" style="8" customWidth="1"/>
    <col min="6" max="6" width="4.1796875" style="8" customWidth="1"/>
    <col min="7" max="11" width="4.1796875" style="8" hidden="1" customWidth="1"/>
    <col min="12" max="15" width="36.453125" style="8" hidden="1" customWidth="1"/>
    <col min="16" max="18" width="4.1796875" style="8" hidden="1" customWidth="1"/>
    <col min="19" max="47" width="0" style="8" hidden="1" customWidth="1"/>
    <col min="48" max="16383" width="8.7265625" style="8" hidden="1"/>
    <col min="16384" max="16384" width="15.54296875" style="8" hidden="1" customWidth="1"/>
  </cols>
  <sheetData>
    <row r="1" spans="2:5" ht="14.5" customHeight="1" thickBot="1" x14ac:dyDescent="0.3"/>
    <row r="2" spans="2:5" ht="14.5" customHeight="1" x14ac:dyDescent="0.25">
      <c r="B2" s="360" t="s">
        <v>229</v>
      </c>
      <c r="C2" s="361"/>
      <c r="D2" s="361"/>
      <c r="E2" s="362"/>
    </row>
    <row r="3" spans="2:5" ht="18" customHeight="1" x14ac:dyDescent="0.25">
      <c r="B3" s="363"/>
      <c r="C3" s="364"/>
      <c r="D3" s="364"/>
      <c r="E3" s="365"/>
    </row>
    <row r="4" spans="2:5" ht="18" customHeight="1" thickBot="1" x14ac:dyDescent="0.3">
      <c r="B4" s="366"/>
      <c r="C4" s="367"/>
      <c r="D4" s="367"/>
      <c r="E4" s="368"/>
    </row>
    <row r="5" spans="2:5" ht="18" customHeight="1" x14ac:dyDescent="0.3">
      <c r="B5" s="225"/>
      <c r="C5" s="225"/>
      <c r="D5" s="226"/>
    </row>
    <row r="6" spans="2:5" ht="20.5" customHeight="1" thickBot="1" x14ac:dyDescent="0.3">
      <c r="B6" s="227"/>
      <c r="C6" s="227"/>
      <c r="D6" s="227"/>
    </row>
    <row r="7" spans="2:5" ht="25.75" customHeight="1" thickBot="1" x14ac:dyDescent="0.3">
      <c r="B7" s="369" t="s">
        <v>197</v>
      </c>
      <c r="C7" s="370"/>
      <c r="D7" s="370"/>
      <c r="E7" s="371"/>
    </row>
    <row r="8" spans="2:5" ht="61.5" customHeight="1" thickBot="1" x14ac:dyDescent="0.3">
      <c r="B8" s="228" t="s">
        <v>334</v>
      </c>
      <c r="C8" s="372"/>
      <c r="D8" s="373"/>
      <c r="E8" s="374"/>
    </row>
    <row r="9" spans="2:5" ht="52" customHeight="1" thickBot="1" x14ac:dyDescent="0.3">
      <c r="B9" s="229" t="s">
        <v>359</v>
      </c>
      <c r="C9" s="345"/>
      <c r="D9" s="346"/>
      <c r="E9" s="347"/>
    </row>
    <row r="10" spans="2:5" ht="13.75" customHeight="1" thickBot="1" x14ac:dyDescent="0.3"/>
    <row r="11" spans="2:5" ht="51" customHeight="1" thickBot="1" x14ac:dyDescent="0.3">
      <c r="B11" s="230" t="s">
        <v>335</v>
      </c>
      <c r="C11" s="345"/>
      <c r="D11" s="346"/>
      <c r="E11" s="347"/>
    </row>
    <row r="12" spans="2:5" ht="13.75" customHeight="1" thickBot="1" x14ac:dyDescent="0.3"/>
    <row r="13" spans="2:5" ht="40.4" customHeight="1" thickBot="1" x14ac:dyDescent="0.3">
      <c r="B13" s="230" t="s">
        <v>232</v>
      </c>
      <c r="C13" s="345"/>
      <c r="D13" s="346"/>
      <c r="E13" s="347"/>
    </row>
    <row r="14" spans="2:5" ht="10.4" customHeight="1" thickBot="1" x14ac:dyDescent="0.3"/>
    <row r="15" spans="2:5" ht="48.75" customHeight="1" thickBot="1" x14ac:dyDescent="0.3">
      <c r="B15" s="348" t="s">
        <v>336</v>
      </c>
      <c r="C15" s="349"/>
      <c r="D15" s="349"/>
      <c r="E15" s="350"/>
    </row>
    <row r="16" spans="2:5" ht="26.5" customHeight="1" thickBot="1" x14ac:dyDescent="0.3">
      <c r="B16" s="231"/>
      <c r="C16" s="232"/>
      <c r="D16" s="232"/>
    </row>
    <row r="17" spans="2:5" ht="25.75" customHeight="1" thickBot="1" x14ac:dyDescent="0.3">
      <c r="B17" s="351" t="s">
        <v>198</v>
      </c>
      <c r="C17" s="352"/>
      <c r="D17" s="352"/>
      <c r="E17" s="353"/>
    </row>
    <row r="18" spans="2:5" ht="19" customHeight="1" thickBot="1" x14ac:dyDescent="0.3">
      <c r="B18" s="233" t="s">
        <v>199</v>
      </c>
      <c r="C18" s="233" t="s">
        <v>200</v>
      </c>
      <c r="D18" s="354" t="s">
        <v>94</v>
      </c>
      <c r="E18" s="354"/>
    </row>
    <row r="19" spans="2:5" ht="14.15" customHeight="1" thickBot="1" x14ac:dyDescent="0.4">
      <c r="B19" s="234" t="s">
        <v>201</v>
      </c>
      <c r="C19" s="235" t="s">
        <v>167</v>
      </c>
      <c r="D19" s="355" t="s">
        <v>202</v>
      </c>
      <c r="E19" s="355"/>
    </row>
    <row r="20" spans="2:5" ht="15" customHeight="1" x14ac:dyDescent="0.35">
      <c r="B20" s="236">
        <v>45930</v>
      </c>
      <c r="C20" s="235"/>
      <c r="D20" s="356"/>
      <c r="E20" s="356"/>
    </row>
    <row r="21" spans="2:5" ht="15" customHeight="1" x14ac:dyDescent="0.3">
      <c r="B21" s="236">
        <v>46295</v>
      </c>
      <c r="C21" s="237"/>
      <c r="D21" s="356"/>
      <c r="E21" s="356"/>
    </row>
    <row r="22" spans="2:5" ht="14.5" customHeight="1" x14ac:dyDescent="0.3">
      <c r="B22" s="236">
        <v>46660</v>
      </c>
      <c r="C22" s="237"/>
      <c r="D22" s="356"/>
      <c r="E22" s="356"/>
    </row>
    <row r="23" spans="2:5" ht="14.5" customHeight="1" x14ac:dyDescent="0.3">
      <c r="B23" s="236">
        <v>47026</v>
      </c>
      <c r="C23" s="237"/>
      <c r="D23" s="356"/>
      <c r="E23" s="356"/>
    </row>
    <row r="24" spans="2:5" ht="14.5" customHeight="1" x14ac:dyDescent="0.3">
      <c r="B24" s="238" t="s">
        <v>203</v>
      </c>
      <c r="C24" s="237"/>
      <c r="D24" s="356"/>
      <c r="E24" s="356"/>
    </row>
    <row r="25" spans="2:5" ht="14.5" customHeight="1" x14ac:dyDescent="0.3">
      <c r="B25" s="238"/>
      <c r="C25" s="237"/>
      <c r="D25" s="356"/>
      <c r="E25" s="356"/>
    </row>
    <row r="26" spans="2:5" ht="14.5" customHeight="1" thickBot="1" x14ac:dyDescent="0.35">
      <c r="B26" s="239"/>
      <c r="C26" s="240"/>
      <c r="D26" s="356"/>
      <c r="E26" s="356"/>
    </row>
    <row r="27" spans="2:5" ht="14.5" customHeight="1" thickTop="1" thickBot="1" x14ac:dyDescent="0.35">
      <c r="B27" s="241" t="s">
        <v>151</v>
      </c>
      <c r="C27" s="242"/>
      <c r="D27" s="357"/>
      <c r="E27" s="357"/>
    </row>
    <row r="28" spans="2:5" ht="14.5" customHeight="1" thickBot="1" x14ac:dyDescent="0.35">
      <c r="B28" s="243"/>
      <c r="C28" s="244"/>
      <c r="D28" s="245"/>
    </row>
    <row r="29" spans="2:5" ht="14.5" thickBot="1" x14ac:dyDescent="0.3">
      <c r="B29" s="246" t="s">
        <v>204</v>
      </c>
      <c r="C29" s="247" t="s">
        <v>205</v>
      </c>
      <c r="D29" s="358" t="s">
        <v>94</v>
      </c>
      <c r="E29" s="359"/>
    </row>
    <row r="30" spans="2:5" ht="14.5" customHeight="1" x14ac:dyDescent="0.35">
      <c r="B30" s="248" t="s">
        <v>206</v>
      </c>
      <c r="C30" s="235" t="s">
        <v>167</v>
      </c>
      <c r="D30" s="339" t="s">
        <v>207</v>
      </c>
      <c r="E30" s="340"/>
    </row>
    <row r="31" spans="2:5" ht="14.5" customHeight="1" x14ac:dyDescent="0.3">
      <c r="B31" s="249" t="s">
        <v>208</v>
      </c>
      <c r="C31" s="250"/>
      <c r="D31" s="341"/>
      <c r="E31" s="342"/>
    </row>
    <row r="32" spans="2:5" ht="14.5" customHeight="1" x14ac:dyDescent="0.3">
      <c r="B32" s="249" t="s">
        <v>209</v>
      </c>
      <c r="C32" s="250"/>
      <c r="D32" s="341"/>
      <c r="E32" s="342"/>
    </row>
    <row r="33" spans="2:5" ht="14.5" customHeight="1" x14ac:dyDescent="0.3">
      <c r="B33" s="249" t="s">
        <v>210</v>
      </c>
      <c r="C33" s="250"/>
      <c r="D33" s="341"/>
      <c r="E33" s="342"/>
    </row>
    <row r="34" spans="2:5" ht="14.5" customHeight="1" x14ac:dyDescent="0.3">
      <c r="B34" s="249" t="s">
        <v>211</v>
      </c>
      <c r="C34" s="250"/>
      <c r="D34" s="341"/>
      <c r="E34" s="342"/>
    </row>
    <row r="35" spans="2:5" ht="14.5" customHeight="1" x14ac:dyDescent="0.3">
      <c r="B35" s="249" t="s">
        <v>212</v>
      </c>
      <c r="C35" s="250"/>
      <c r="D35" s="341"/>
      <c r="E35" s="342"/>
    </row>
    <row r="36" spans="2:5" ht="14.5" customHeight="1" x14ac:dyDescent="0.3">
      <c r="B36" s="249" t="s">
        <v>213</v>
      </c>
      <c r="C36" s="250"/>
      <c r="D36" s="341"/>
      <c r="E36" s="342"/>
    </row>
    <row r="37" spans="2:5" ht="14.5" customHeight="1" x14ac:dyDescent="0.3">
      <c r="B37" s="249" t="s">
        <v>214</v>
      </c>
      <c r="C37" s="250"/>
      <c r="D37" s="341"/>
      <c r="E37" s="342"/>
    </row>
    <row r="38" spans="2:5" ht="14.5" customHeight="1" x14ac:dyDescent="0.3">
      <c r="B38" s="249" t="s">
        <v>215</v>
      </c>
      <c r="C38" s="250"/>
      <c r="D38" s="341"/>
      <c r="E38" s="342"/>
    </row>
    <row r="39" spans="2:5" ht="14.5" customHeight="1" x14ac:dyDescent="0.3">
      <c r="B39" s="249" t="s">
        <v>216</v>
      </c>
      <c r="C39" s="250"/>
      <c r="D39" s="341"/>
      <c r="E39" s="342"/>
    </row>
    <row r="40" spans="2:5" ht="14.5" customHeight="1" x14ac:dyDescent="0.3">
      <c r="B40" s="249" t="s">
        <v>217</v>
      </c>
      <c r="C40" s="250"/>
      <c r="D40" s="341"/>
      <c r="E40" s="342"/>
    </row>
    <row r="41" spans="2:5" ht="14.5" customHeight="1" thickBot="1" x14ac:dyDescent="0.35">
      <c r="B41" s="251" t="s">
        <v>218</v>
      </c>
      <c r="C41" s="252"/>
      <c r="D41" s="341"/>
      <c r="E41" s="342"/>
    </row>
    <row r="42" spans="2:5" ht="14.5" customHeight="1" thickTop="1" thickBot="1" x14ac:dyDescent="0.35">
      <c r="B42" s="253" t="s">
        <v>151</v>
      </c>
      <c r="C42" s="254"/>
      <c r="D42" s="343"/>
      <c r="E42" s="344"/>
    </row>
    <row r="43" spans="2:5" ht="14.5" customHeight="1" x14ac:dyDescent="0.3">
      <c r="B43" s="255"/>
      <c r="C43" s="255"/>
      <c r="D43" s="256"/>
    </row>
    <row r="44" spans="2:5" ht="13.75" customHeight="1" x14ac:dyDescent="0.25"/>
    <row r="45" spans="2:5" ht="13.75" customHeight="1" x14ac:dyDescent="0.25"/>
    <row r="46" spans="2:5" ht="13.75" hidden="1" customHeight="1" x14ac:dyDescent="0.25"/>
    <row r="47" spans="2:5" ht="13.75" hidden="1" customHeight="1" x14ac:dyDescent="0.25"/>
    <row r="48" spans="2:5" ht="13.75" hidden="1" customHeight="1" x14ac:dyDescent="0.25"/>
    <row r="49" ht="13.75" hidden="1" customHeight="1" x14ac:dyDescent="0.25"/>
    <row r="50" ht="13.75" hidden="1" customHeight="1" x14ac:dyDescent="0.25"/>
    <row r="51" ht="13.75" hidden="1" customHeight="1" x14ac:dyDescent="0.25"/>
    <row r="52" ht="13.75" hidden="1" customHeight="1" x14ac:dyDescent="0.25"/>
    <row r="53" ht="13.75" hidden="1" customHeight="1" x14ac:dyDescent="0.25"/>
    <row r="54" ht="13.75" hidden="1" customHeight="1" x14ac:dyDescent="0.25"/>
    <row r="55" ht="13.75" hidden="1" customHeight="1" x14ac:dyDescent="0.25"/>
    <row r="56" ht="13.75" hidden="1" customHeight="1" x14ac:dyDescent="0.25"/>
    <row r="57" ht="13.75" hidden="1" customHeight="1" x14ac:dyDescent="0.25"/>
    <row r="58" ht="13.75" hidden="1" customHeight="1" x14ac:dyDescent="0.25"/>
    <row r="59" ht="13.75" hidden="1" customHeight="1" x14ac:dyDescent="0.25"/>
    <row r="60" ht="13.75" hidden="1" customHeight="1" x14ac:dyDescent="0.25"/>
    <row r="61" ht="13.75" hidden="1" customHeight="1" x14ac:dyDescent="0.25"/>
    <row r="62" ht="13.75" hidden="1" customHeight="1" x14ac:dyDescent="0.25"/>
    <row r="63" ht="13.75" hidden="1" customHeight="1" x14ac:dyDescent="0.25"/>
    <row r="64" ht="13.75" hidden="1" customHeight="1" x14ac:dyDescent="0.25"/>
    <row r="65" ht="13.75" hidden="1" customHeight="1" x14ac:dyDescent="0.25"/>
    <row r="66" ht="13.75" hidden="1" customHeight="1" x14ac:dyDescent="0.25"/>
    <row r="67" ht="13.75" hidden="1" customHeight="1" x14ac:dyDescent="0.25"/>
    <row r="68" ht="13.75" hidden="1" customHeight="1" x14ac:dyDescent="0.25"/>
    <row r="69" ht="13.75" hidden="1" customHeight="1" x14ac:dyDescent="0.25"/>
    <row r="70" ht="13.75" hidden="1" customHeight="1" x14ac:dyDescent="0.25"/>
    <row r="71" ht="13.75" hidden="1" customHeight="1" x14ac:dyDescent="0.25"/>
    <row r="72" ht="13.75" hidden="1" customHeight="1" x14ac:dyDescent="0.25"/>
    <row r="73" ht="13.75" hidden="1" customHeight="1" x14ac:dyDescent="0.25"/>
    <row r="74" ht="13.75" hidden="1" customHeight="1" x14ac:dyDescent="0.25"/>
    <row r="75" ht="13.75" hidden="1" customHeight="1" x14ac:dyDescent="0.25"/>
    <row r="76" ht="13.75" hidden="1" customHeight="1" x14ac:dyDescent="0.25"/>
    <row r="77" ht="13.75" hidden="1" customHeight="1" x14ac:dyDescent="0.25"/>
    <row r="78" ht="13.75" hidden="1" customHeight="1" x14ac:dyDescent="0.25"/>
    <row r="79" ht="13.75" hidden="1" customHeight="1" x14ac:dyDescent="0.25"/>
    <row r="80" ht="13.75" hidden="1" customHeight="1" x14ac:dyDescent="0.25"/>
    <row r="81" ht="13.75" hidden="1" customHeight="1" x14ac:dyDescent="0.25"/>
    <row r="82" ht="13.75" hidden="1" customHeight="1" x14ac:dyDescent="0.25"/>
    <row r="83" ht="13.75" hidden="1" customHeight="1" x14ac:dyDescent="0.25"/>
    <row r="84" ht="13.75" hidden="1" customHeight="1" x14ac:dyDescent="0.25"/>
    <row r="85" ht="13.75" hidden="1" customHeight="1" x14ac:dyDescent="0.25"/>
    <row r="86" ht="13.75" hidden="1" customHeight="1" x14ac:dyDescent="0.25"/>
    <row r="87" ht="13.75" hidden="1" customHeight="1" x14ac:dyDescent="0.25"/>
    <row r="88" ht="13.75" hidden="1" customHeight="1" x14ac:dyDescent="0.25"/>
    <row r="89" ht="13.75" hidden="1" customHeight="1" x14ac:dyDescent="0.25"/>
    <row r="90" ht="13.75" hidden="1" customHeight="1" x14ac:dyDescent="0.25"/>
    <row r="91" ht="13.75" hidden="1" customHeight="1" x14ac:dyDescent="0.25"/>
    <row r="92" ht="13.75" hidden="1" customHeight="1" x14ac:dyDescent="0.25"/>
    <row r="93" ht="13.75" hidden="1" customHeight="1" x14ac:dyDescent="0.25"/>
    <row r="94" ht="13.75" hidden="1" customHeight="1" x14ac:dyDescent="0.25"/>
    <row r="95" ht="13.75" hidden="1" customHeight="1" x14ac:dyDescent="0.25"/>
    <row r="96" ht="13.75" hidden="1" customHeight="1" x14ac:dyDescent="0.25"/>
    <row r="97" ht="13.75" hidden="1" customHeight="1" x14ac:dyDescent="0.25"/>
    <row r="98" ht="13.75" hidden="1" customHeight="1" x14ac:dyDescent="0.25"/>
    <row r="99" ht="13.75" hidden="1" customHeight="1" x14ac:dyDescent="0.25"/>
    <row r="100" ht="13.75" hidden="1" customHeight="1" x14ac:dyDescent="0.25"/>
    <row r="101" ht="13.75" hidden="1" customHeight="1" x14ac:dyDescent="0.25"/>
    <row r="102" ht="13.75" hidden="1" customHeight="1" x14ac:dyDescent="0.25"/>
    <row r="103" ht="13.75" hidden="1" customHeight="1" x14ac:dyDescent="0.25"/>
    <row r="104" ht="13.75" hidden="1" customHeight="1" x14ac:dyDescent="0.25"/>
    <row r="105" ht="13.75" hidden="1" customHeight="1" x14ac:dyDescent="0.25"/>
    <row r="106" ht="13.75" hidden="1" customHeight="1" x14ac:dyDescent="0.25"/>
    <row r="107" ht="13.75" hidden="1" customHeight="1" x14ac:dyDescent="0.25"/>
    <row r="108" ht="13.75" hidden="1" customHeight="1" x14ac:dyDescent="0.25"/>
    <row r="109" ht="13.75" hidden="1" customHeight="1" x14ac:dyDescent="0.25"/>
    <row r="110" ht="13.75" hidden="1" customHeight="1" x14ac:dyDescent="0.25"/>
    <row r="111" ht="13.75" hidden="1" customHeight="1" x14ac:dyDescent="0.25"/>
    <row r="112" ht="13.75" hidden="1" customHeight="1" x14ac:dyDescent="0.25"/>
    <row r="113" ht="13.75" hidden="1" customHeight="1" x14ac:dyDescent="0.25"/>
    <row r="114" ht="13.75" hidden="1" customHeight="1" x14ac:dyDescent="0.25"/>
    <row r="115" ht="13.75" hidden="1" customHeight="1" x14ac:dyDescent="0.25"/>
    <row r="116" ht="13.75" hidden="1" customHeight="1" x14ac:dyDescent="0.25"/>
    <row r="117" ht="13.75" hidden="1" customHeight="1" x14ac:dyDescent="0.25"/>
    <row r="118" ht="13.75" hidden="1" customHeight="1" x14ac:dyDescent="0.25"/>
    <row r="119" ht="13.75" hidden="1" customHeight="1" x14ac:dyDescent="0.25"/>
    <row r="120" ht="13.75" hidden="1" customHeight="1" x14ac:dyDescent="0.25"/>
    <row r="121" ht="13.75" hidden="1" customHeight="1" x14ac:dyDescent="0.25"/>
    <row r="122" ht="13.75" hidden="1" customHeight="1" x14ac:dyDescent="0.25"/>
    <row r="123" ht="13.75" hidden="1" customHeight="1" x14ac:dyDescent="0.25"/>
    <row r="124" ht="14.5" hidden="1" customHeight="1" x14ac:dyDescent="0.25"/>
    <row r="125" ht="14.5" hidden="1" customHeight="1" x14ac:dyDescent="0.25"/>
    <row r="126" ht="14.5" hidden="1" customHeight="1" x14ac:dyDescent="0.25"/>
    <row r="127" ht="14.5" hidden="1" customHeight="1" x14ac:dyDescent="0.25"/>
    <row r="128" ht="14.5" hidden="1" customHeight="1" x14ac:dyDescent="0.25"/>
    <row r="129" ht="14.5" hidden="1" customHeight="1" x14ac:dyDescent="0.25"/>
    <row r="130" ht="14.5" hidden="1" customHeight="1" x14ac:dyDescent="0.25"/>
    <row r="131" ht="14.5" hidden="1" customHeight="1" x14ac:dyDescent="0.25"/>
    <row r="132" ht="14.5" hidden="1" customHeight="1" x14ac:dyDescent="0.25"/>
    <row r="133" ht="14.5" hidden="1" customHeight="1" x14ac:dyDescent="0.25"/>
    <row r="134" ht="14.5" hidden="1" customHeight="1" x14ac:dyDescent="0.25"/>
    <row r="135" ht="14.5" hidden="1" customHeight="1" x14ac:dyDescent="0.25"/>
    <row r="136" ht="14.5" hidden="1" customHeight="1" x14ac:dyDescent="0.25"/>
    <row r="137" ht="14.5" hidden="1" customHeight="1" x14ac:dyDescent="0.25"/>
    <row r="138" ht="14.5" hidden="1" customHeight="1" x14ac:dyDescent="0.25"/>
  </sheetData>
  <mergeCells count="12">
    <mergeCell ref="C11:E11"/>
    <mergeCell ref="B2:E4"/>
    <mergeCell ref="B7:E7"/>
    <mergeCell ref="C8:E8"/>
    <mergeCell ref="C9:E9"/>
    <mergeCell ref="D30:E42"/>
    <mergeCell ref="C13:E13"/>
    <mergeCell ref="B15:E15"/>
    <mergeCell ref="B17:E17"/>
    <mergeCell ref="D18:E18"/>
    <mergeCell ref="D19:E27"/>
    <mergeCell ref="D29:E29"/>
  </mergeCell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831F1-9400-42C8-B79F-E0A4B1F93EA5}">
  <dimension ref="A1:AU29"/>
  <sheetViews>
    <sheetView showGridLines="0" topLeftCell="A13" zoomScale="80" zoomScaleNormal="80" workbookViewId="0">
      <selection activeCell="C27" sqref="C27"/>
    </sheetView>
  </sheetViews>
  <sheetFormatPr defaultColWidth="0" defaultRowHeight="0" customHeight="1" zeroHeight="1" x14ac:dyDescent="0.25"/>
  <cols>
    <col min="1" max="1" width="3.453125" style="8" customWidth="1"/>
    <col min="2" max="2" width="62.453125" style="8" customWidth="1"/>
    <col min="3" max="3" width="44.7265625" style="8" customWidth="1"/>
    <col min="4" max="4" width="34.26953125" style="8" customWidth="1"/>
    <col min="5" max="5" width="4.1796875" style="8" customWidth="1"/>
    <col min="6" max="11" width="9.1796875" style="8" hidden="1" customWidth="1"/>
    <col min="12" max="12" width="29.1796875" style="8" hidden="1" customWidth="1"/>
    <col min="13" max="13" width="38.54296875" style="8" hidden="1" customWidth="1"/>
    <col min="14" max="47" width="0" style="8" hidden="1" customWidth="1"/>
    <col min="48" max="16384" width="8.7265625" style="8" hidden="1"/>
  </cols>
  <sheetData>
    <row r="1" spans="2:4" ht="14.5" customHeight="1" thickBot="1" x14ac:dyDescent="0.3"/>
    <row r="2" spans="2:4" ht="14.5" customHeight="1" x14ac:dyDescent="0.25">
      <c r="B2" s="360" t="s">
        <v>231</v>
      </c>
      <c r="C2" s="361"/>
      <c r="D2" s="361"/>
    </row>
    <row r="3" spans="2:4" ht="18" customHeight="1" x14ac:dyDescent="0.25">
      <c r="B3" s="363"/>
      <c r="C3" s="364"/>
      <c r="D3" s="364"/>
    </row>
    <row r="4" spans="2:4" ht="18" customHeight="1" thickBot="1" x14ac:dyDescent="0.3">
      <c r="B4" s="366"/>
      <c r="C4" s="367"/>
      <c r="D4" s="367"/>
    </row>
    <row r="5" spans="2:4" s="1" customFormat="1" ht="18" customHeight="1" x14ac:dyDescent="0.25">
      <c r="B5" s="257"/>
      <c r="C5" s="257"/>
      <c r="D5" s="257"/>
    </row>
    <row r="6" spans="2:4" ht="12.65" customHeight="1" thickBot="1" x14ac:dyDescent="0.3"/>
    <row r="7" spans="2:4" ht="39" customHeight="1" thickBot="1" x14ac:dyDescent="0.3">
      <c r="B7" s="258" t="s">
        <v>219</v>
      </c>
      <c r="C7" s="384" t="s">
        <v>220</v>
      </c>
      <c r="D7" s="384"/>
    </row>
    <row r="8" spans="2:4" ht="105" customHeight="1" x14ac:dyDescent="0.25">
      <c r="B8" s="259" t="s">
        <v>337</v>
      </c>
      <c r="C8" s="377"/>
      <c r="D8" s="377"/>
    </row>
    <row r="9" spans="2:4" ht="72.650000000000006" customHeight="1" thickBot="1" x14ac:dyDescent="0.3">
      <c r="B9" s="260" t="s">
        <v>221</v>
      </c>
      <c r="C9" s="385"/>
      <c r="D9" s="385"/>
    </row>
    <row r="10" spans="2:4" ht="13.5" customHeight="1" thickBot="1" x14ac:dyDescent="0.4">
      <c r="B10" s="261"/>
      <c r="C10" s="62"/>
      <c r="D10" s="62"/>
    </row>
    <row r="11" spans="2:4" ht="35.5" customHeight="1" thickBot="1" x14ac:dyDescent="0.3">
      <c r="B11" s="382" t="s">
        <v>338</v>
      </c>
      <c r="C11" s="383"/>
      <c r="D11" s="383"/>
    </row>
    <row r="12" spans="2:4" ht="14.5" customHeight="1" x14ac:dyDescent="0.3">
      <c r="B12" s="262" t="s">
        <v>222</v>
      </c>
      <c r="C12" s="377"/>
      <c r="D12" s="377"/>
    </row>
    <row r="13" spans="2:4" ht="14.5" customHeight="1" x14ac:dyDescent="0.3">
      <c r="B13" s="250" t="s">
        <v>223</v>
      </c>
      <c r="C13" s="378"/>
      <c r="D13" s="379"/>
    </row>
    <row r="14" spans="2:4" ht="14.5" customHeight="1" x14ac:dyDescent="0.35">
      <c r="B14" s="237" t="s">
        <v>224</v>
      </c>
      <c r="C14" s="380"/>
      <c r="D14" s="381"/>
    </row>
    <row r="15" spans="2:4" ht="14.5" customHeight="1" x14ac:dyDescent="0.35">
      <c r="B15" s="237" t="s">
        <v>225</v>
      </c>
      <c r="C15" s="380"/>
      <c r="D15" s="381"/>
    </row>
    <row r="16" spans="2:4" ht="14.5" customHeight="1" x14ac:dyDescent="0.35">
      <c r="B16" s="237" t="s">
        <v>226</v>
      </c>
      <c r="C16" s="380"/>
      <c r="D16" s="381"/>
    </row>
    <row r="17" spans="2:4" ht="14.5" customHeight="1" x14ac:dyDescent="0.35">
      <c r="B17" s="237" t="s">
        <v>227</v>
      </c>
      <c r="C17" s="380"/>
      <c r="D17" s="381"/>
    </row>
    <row r="18" spans="2:4" ht="18" customHeight="1" thickBot="1" x14ac:dyDescent="0.4">
      <c r="B18" s="263" t="s">
        <v>228</v>
      </c>
      <c r="C18" s="375"/>
      <c r="D18" s="376"/>
    </row>
    <row r="19" spans="2:4" ht="18" customHeight="1" thickBot="1" x14ac:dyDescent="0.4">
      <c r="B19" s="244"/>
      <c r="C19" s="320"/>
      <c r="D19" s="320"/>
    </row>
    <row r="20" spans="2:4" ht="18" customHeight="1" thickBot="1" x14ac:dyDescent="0.3">
      <c r="B20" s="258" t="s">
        <v>346</v>
      </c>
      <c r="C20" s="384" t="s">
        <v>220</v>
      </c>
      <c r="D20" s="384"/>
    </row>
    <row r="21" spans="2:4" ht="36.75" customHeight="1" x14ac:dyDescent="0.25">
      <c r="B21" s="321" t="s">
        <v>326</v>
      </c>
      <c r="C21" s="386"/>
      <c r="D21" s="386"/>
    </row>
    <row r="22" spans="2:4" ht="36.75" customHeight="1" x14ac:dyDescent="0.25">
      <c r="B22" s="259" t="s">
        <v>325</v>
      </c>
      <c r="C22" s="387"/>
      <c r="D22" s="388"/>
    </row>
    <row r="23" spans="2:4" ht="14.5" customHeight="1" x14ac:dyDescent="0.3">
      <c r="B23" s="262" t="s">
        <v>327</v>
      </c>
      <c r="C23" s="377"/>
      <c r="D23" s="377"/>
    </row>
    <row r="24" spans="2:4" ht="14.5" customHeight="1" x14ac:dyDescent="0.3">
      <c r="B24" s="262" t="s">
        <v>328</v>
      </c>
      <c r="C24" s="378"/>
      <c r="D24" s="379"/>
    </row>
    <row r="25" spans="2:4" ht="39.75" customHeight="1" thickBot="1" x14ac:dyDescent="0.3">
      <c r="B25" s="322" t="s">
        <v>349</v>
      </c>
      <c r="C25" s="385"/>
      <c r="D25" s="385"/>
    </row>
    <row r="26" spans="2:4" ht="14.5" customHeight="1" x14ac:dyDescent="0.25">
      <c r="B26" s="1"/>
    </row>
    <row r="27" spans="2:4" ht="4.5" customHeight="1" x14ac:dyDescent="0.25">
      <c r="B27" s="1"/>
    </row>
    <row r="28" spans="2:4" ht="14.25" hidden="1" customHeight="1" x14ac:dyDescent="0.25">
      <c r="B28" s="323"/>
      <c r="C28" s="323"/>
      <c r="D28" s="323"/>
    </row>
    <row r="29" spans="2:4" ht="49.5" hidden="1" customHeight="1" x14ac:dyDescent="0.25"/>
  </sheetData>
  <mergeCells count="18">
    <mergeCell ref="C25:D25"/>
    <mergeCell ref="C20:D20"/>
    <mergeCell ref="C21:D21"/>
    <mergeCell ref="C22:D22"/>
    <mergeCell ref="C23:D23"/>
    <mergeCell ref="C24:D24"/>
    <mergeCell ref="B11:D11"/>
    <mergeCell ref="B2:D4"/>
    <mergeCell ref="C7:D7"/>
    <mergeCell ref="C8:D8"/>
    <mergeCell ref="C9:D9"/>
    <mergeCell ref="C18:D18"/>
    <mergeCell ref="C12:D12"/>
    <mergeCell ref="C13:D13"/>
    <mergeCell ref="C14:D14"/>
    <mergeCell ref="C15:D15"/>
    <mergeCell ref="C16:D16"/>
    <mergeCell ref="C17:D17"/>
  </mergeCell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789A6-1FFD-4957-8A3B-76C988A51DE4}">
  <dimension ref="A1:EY1519"/>
  <sheetViews>
    <sheetView topLeftCell="A47" zoomScale="80" zoomScaleNormal="80" workbookViewId="0">
      <selection activeCell="B47" sqref="B47"/>
    </sheetView>
  </sheetViews>
  <sheetFormatPr defaultColWidth="9.1796875" defaultRowHeight="14.5" customHeight="1" x14ac:dyDescent="0.25"/>
  <cols>
    <col min="1" max="1" width="9.1796875" style="8" customWidth="1"/>
    <col min="2" max="2" width="88.54296875" style="8" customWidth="1"/>
    <col min="3" max="3" width="14.1796875" style="8" customWidth="1"/>
    <col min="4" max="4" width="14" style="8" customWidth="1"/>
    <col min="5" max="5" width="16.453125" style="8" customWidth="1"/>
    <col min="6" max="6" width="13" style="8" customWidth="1"/>
    <col min="7" max="7" width="11.1796875" style="8" customWidth="1"/>
    <col min="8" max="8" width="11.81640625" style="8" customWidth="1"/>
    <col min="9" max="9" width="10.81640625" style="8" customWidth="1"/>
    <col min="10" max="11" width="10.54296875" style="8" customWidth="1"/>
    <col min="12" max="12" width="12.1796875" style="8" customWidth="1"/>
    <col min="13" max="13" width="9.1796875" style="8" customWidth="1"/>
    <col min="14" max="14" width="12.453125" style="8" customWidth="1"/>
    <col min="15" max="17" width="12.1796875" style="8" customWidth="1"/>
    <col min="18" max="18" width="12.81640625" style="8" customWidth="1"/>
    <col min="19" max="19" width="24.453125" style="8" bestFit="1" customWidth="1"/>
    <col min="20" max="20" width="16.7265625" style="8" bestFit="1" customWidth="1"/>
    <col min="21" max="155" width="9.1796875" style="8" customWidth="1"/>
    <col min="156" max="16384" width="9.1796875" style="8"/>
  </cols>
  <sheetData>
    <row r="1" spans="2:20" ht="14.5" customHeight="1" x14ac:dyDescent="0.35">
      <c r="C1" s="57"/>
    </row>
    <row r="2" spans="2:20" ht="18" customHeight="1" x14ac:dyDescent="0.3">
      <c r="B2" s="9" t="s">
        <v>50</v>
      </c>
      <c r="C2" s="9"/>
      <c r="D2" s="10"/>
      <c r="E2" s="10"/>
      <c r="F2" s="10"/>
      <c r="G2" s="10"/>
      <c r="H2" s="10"/>
      <c r="I2" s="10"/>
    </row>
    <row r="3" spans="2:20" ht="18" customHeight="1" x14ac:dyDescent="0.3">
      <c r="B3" s="9" t="s">
        <v>319</v>
      </c>
      <c r="C3" s="9"/>
      <c r="D3" s="10"/>
      <c r="E3" s="10"/>
      <c r="F3" s="10"/>
      <c r="G3" s="10"/>
      <c r="H3" s="10"/>
      <c r="I3" s="10"/>
    </row>
    <row r="4" spans="2:20" ht="18" customHeight="1" x14ac:dyDescent="0.3">
      <c r="B4" s="9" t="s">
        <v>192</v>
      </c>
      <c r="C4" s="9"/>
      <c r="D4" s="10"/>
      <c r="E4" s="10"/>
      <c r="F4" s="10"/>
      <c r="G4" s="10"/>
      <c r="H4" s="10"/>
      <c r="I4" s="10"/>
    </row>
    <row r="6" spans="2:20" ht="20.149999999999999" customHeight="1" x14ac:dyDescent="0.25">
      <c r="B6" s="268" t="s">
        <v>0</v>
      </c>
      <c r="C6" s="406"/>
      <c r="D6" s="406"/>
      <c r="E6" s="406"/>
      <c r="F6" s="406"/>
      <c r="G6" s="407"/>
    </row>
    <row r="7" spans="2:20" ht="14.5" customHeight="1" x14ac:dyDescent="0.25">
      <c r="B7" s="268" t="s">
        <v>1</v>
      </c>
      <c r="C7" s="406"/>
      <c r="D7" s="406"/>
      <c r="E7" s="406"/>
      <c r="F7" s="406"/>
      <c r="G7" s="407"/>
    </row>
    <row r="8" spans="2:20" ht="14.5" customHeight="1" x14ac:dyDescent="0.25">
      <c r="B8" s="268" t="s">
        <v>2</v>
      </c>
      <c r="C8" s="406"/>
      <c r="D8" s="406"/>
      <c r="E8" s="406"/>
      <c r="F8" s="406"/>
      <c r="G8" s="407"/>
    </row>
    <row r="9" spans="2:20" ht="14.5" customHeight="1" x14ac:dyDescent="0.25">
      <c r="B9" s="268" t="s">
        <v>3</v>
      </c>
      <c r="C9" s="406"/>
      <c r="D9" s="406"/>
      <c r="E9" s="406"/>
      <c r="F9" s="406"/>
      <c r="G9" s="407"/>
    </row>
    <row r="10" spans="2:20" ht="14.5" customHeight="1" x14ac:dyDescent="0.25">
      <c r="B10" s="268" t="s">
        <v>4</v>
      </c>
      <c r="C10" s="406"/>
      <c r="D10" s="406"/>
      <c r="E10" s="406"/>
      <c r="F10" s="406"/>
      <c r="G10" s="407"/>
    </row>
    <row r="11" spans="2:20" ht="14.5" customHeight="1" x14ac:dyDescent="0.25">
      <c r="B11" s="268" t="s">
        <v>5</v>
      </c>
      <c r="C11" s="406"/>
      <c r="D11" s="406"/>
      <c r="E11" s="406"/>
      <c r="F11" s="406"/>
      <c r="G11" s="407"/>
    </row>
    <row r="12" spans="2:20" ht="14.5" customHeight="1" x14ac:dyDescent="0.25">
      <c r="B12" s="268" t="s">
        <v>6</v>
      </c>
      <c r="C12" s="406"/>
      <c r="D12" s="406"/>
      <c r="E12" s="406"/>
      <c r="F12" s="406"/>
      <c r="G12" s="407"/>
    </row>
    <row r="13" spans="2:20" ht="14.5" customHeight="1" x14ac:dyDescent="0.25">
      <c r="B13" s="268" t="s">
        <v>7</v>
      </c>
      <c r="C13" s="406"/>
      <c r="D13" s="406"/>
      <c r="E13" s="406"/>
      <c r="F13" s="406"/>
      <c r="G13" s="407"/>
    </row>
    <row r="14" spans="2:20" ht="14.5" customHeight="1" x14ac:dyDescent="0.25">
      <c r="B14" s="268" t="s">
        <v>8</v>
      </c>
      <c r="C14" s="406"/>
      <c r="D14" s="406"/>
      <c r="E14" s="406"/>
      <c r="F14" s="406"/>
      <c r="G14" s="407"/>
    </row>
    <row r="16" spans="2:20" ht="18.649999999999999" customHeight="1" x14ac:dyDescent="0.45">
      <c r="B16" s="58" t="s">
        <v>51</v>
      </c>
      <c r="C16" s="58"/>
      <c r="D16" s="59"/>
      <c r="E16" s="408" t="s">
        <v>52</v>
      </c>
      <c r="F16" s="408"/>
      <c r="G16" s="408"/>
      <c r="H16" s="408"/>
      <c r="I16" s="408"/>
      <c r="J16" s="408"/>
      <c r="K16" s="408"/>
      <c r="L16" s="60"/>
      <c r="M16" s="60"/>
      <c r="N16" s="60" t="s">
        <v>53</v>
      </c>
      <c r="O16" s="60"/>
      <c r="P16" s="60"/>
      <c r="Q16" s="60"/>
      <c r="R16" s="61"/>
      <c r="S16" s="221" t="s">
        <v>54</v>
      </c>
      <c r="T16" s="222"/>
    </row>
    <row r="17" spans="1:155" ht="43.5" customHeight="1" x14ac:dyDescent="0.35">
      <c r="A17" s="62"/>
      <c r="B17" s="409" t="s">
        <v>55</v>
      </c>
      <c r="C17" s="12"/>
      <c r="D17" s="13"/>
      <c r="E17" s="63" t="s">
        <v>56</v>
      </c>
      <c r="F17" s="63" t="s">
        <v>56</v>
      </c>
      <c r="G17" s="63" t="s">
        <v>56</v>
      </c>
      <c r="H17" s="63" t="s">
        <v>56</v>
      </c>
      <c r="I17" s="63" t="s">
        <v>56</v>
      </c>
      <c r="J17" s="63" t="s">
        <v>56</v>
      </c>
      <c r="K17" s="63" t="s">
        <v>56</v>
      </c>
      <c r="L17" s="11" t="s">
        <v>56</v>
      </c>
      <c r="M17" s="11" t="s">
        <v>56</v>
      </c>
      <c r="N17" s="11" t="s">
        <v>56</v>
      </c>
      <c r="O17" s="11" t="s">
        <v>56</v>
      </c>
      <c r="P17" s="11" t="s">
        <v>56</v>
      </c>
      <c r="Q17" s="11" t="s">
        <v>56</v>
      </c>
      <c r="R17" s="14" t="s">
        <v>56</v>
      </c>
      <c r="S17" s="64" t="s">
        <v>57</v>
      </c>
      <c r="T17" s="65" t="s">
        <v>58</v>
      </c>
      <c r="V17" s="66" t="s">
        <v>59</v>
      </c>
      <c r="W17" s="66"/>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row>
    <row r="18" spans="1:155" ht="14.5" customHeight="1" x14ac:dyDescent="0.35">
      <c r="B18" s="409"/>
      <c r="C18" s="12"/>
      <c r="D18" s="13"/>
      <c r="E18" s="67">
        <v>2029</v>
      </c>
      <c r="F18" s="67">
        <v>2028</v>
      </c>
      <c r="G18" s="67">
        <v>2027</v>
      </c>
      <c r="H18" s="67">
        <v>2026</v>
      </c>
      <c r="I18" s="67">
        <v>2025</v>
      </c>
      <c r="J18" s="67">
        <v>2024</v>
      </c>
      <c r="K18" s="67">
        <v>2023</v>
      </c>
      <c r="L18" s="13">
        <v>2022</v>
      </c>
      <c r="M18" s="13">
        <v>2021</v>
      </c>
      <c r="N18" s="13">
        <v>2020</v>
      </c>
      <c r="O18" s="13">
        <v>2019</v>
      </c>
      <c r="P18" s="13">
        <v>2018</v>
      </c>
      <c r="Q18" s="13">
        <v>2017</v>
      </c>
      <c r="R18" s="13">
        <v>2016</v>
      </c>
      <c r="S18" s="68"/>
      <c r="T18" s="69"/>
      <c r="V18" s="70" t="s">
        <v>60</v>
      </c>
      <c r="W18" s="70" t="s">
        <v>61</v>
      </c>
    </row>
    <row r="19" spans="1:155" ht="14.5" customHeight="1" x14ac:dyDescent="0.35">
      <c r="B19" s="71" t="s">
        <v>62</v>
      </c>
      <c r="C19" s="72"/>
      <c r="D19" s="72"/>
      <c r="E19" s="73"/>
      <c r="F19" s="73"/>
      <c r="G19" s="73"/>
      <c r="H19" s="73"/>
      <c r="I19" s="73"/>
      <c r="J19" s="73"/>
      <c r="K19" s="73"/>
      <c r="L19" s="72"/>
      <c r="M19" s="72"/>
      <c r="N19" s="72"/>
      <c r="O19" s="72"/>
      <c r="P19" s="72"/>
      <c r="Q19" s="72"/>
      <c r="R19" s="74"/>
      <c r="S19" s="75" t="b">
        <v>1</v>
      </c>
      <c r="T19" s="75" t="b">
        <v>1</v>
      </c>
      <c r="V19" s="76">
        <v>6</v>
      </c>
      <c r="W19" s="76">
        <v>7</v>
      </c>
    </row>
    <row r="20" spans="1:155" ht="14.5" customHeight="1" x14ac:dyDescent="0.35">
      <c r="B20" s="15" t="s">
        <v>63</v>
      </c>
      <c r="C20" s="15"/>
      <c r="D20" s="16"/>
      <c r="E20" s="77" t="s">
        <v>64</v>
      </c>
      <c r="F20" s="77" t="s">
        <v>64</v>
      </c>
      <c r="G20" s="77" t="s">
        <v>64</v>
      </c>
      <c r="H20" s="77" t="s">
        <v>64</v>
      </c>
      <c r="I20" s="77" t="s">
        <v>64</v>
      </c>
      <c r="J20" s="77" t="s">
        <v>64</v>
      </c>
      <c r="K20" s="77" t="s">
        <v>64</v>
      </c>
      <c r="L20" s="16" t="s">
        <v>64</v>
      </c>
      <c r="M20" s="16" t="s">
        <v>64</v>
      </c>
      <c r="N20" s="16" t="s">
        <v>64</v>
      </c>
      <c r="O20" s="16" t="s">
        <v>64</v>
      </c>
      <c r="P20" s="16" t="s">
        <v>64</v>
      </c>
      <c r="Q20" s="16" t="s">
        <v>64</v>
      </c>
      <c r="R20" s="17" t="s">
        <v>64</v>
      </c>
      <c r="S20" s="78"/>
      <c r="T20" s="78"/>
    </row>
    <row r="21" spans="1:155" ht="14.5" customHeight="1" x14ac:dyDescent="0.35">
      <c r="B21" s="79" t="s">
        <v>65</v>
      </c>
      <c r="C21" s="18"/>
      <c r="D21" s="72"/>
      <c r="E21" s="80"/>
      <c r="F21" s="80"/>
      <c r="G21" s="80"/>
      <c r="H21" s="80"/>
      <c r="I21" s="80"/>
      <c r="J21" s="80"/>
      <c r="K21" s="80"/>
      <c r="L21" s="81"/>
      <c r="M21" s="81"/>
      <c r="N21" s="81"/>
      <c r="O21" s="81"/>
      <c r="P21" s="81"/>
      <c r="Q21" s="81"/>
      <c r="R21" s="82"/>
      <c r="S21" s="83"/>
      <c r="T21" s="83"/>
      <c r="V21" s="76"/>
      <c r="W21" s="76"/>
    </row>
    <row r="22" spans="1:155" ht="14.5" customHeight="1" x14ac:dyDescent="0.35">
      <c r="B22" s="19" t="s">
        <v>66</v>
      </c>
      <c r="C22" s="19"/>
      <c r="D22" s="72"/>
      <c r="E22" s="73"/>
      <c r="F22" s="73"/>
      <c r="G22" s="73"/>
      <c r="H22" s="73"/>
      <c r="I22" s="73"/>
      <c r="J22" s="73"/>
      <c r="K22" s="73"/>
      <c r="L22" s="72"/>
      <c r="M22" s="72"/>
      <c r="N22" s="72"/>
      <c r="O22" s="72"/>
      <c r="P22" s="72"/>
      <c r="Q22" s="72"/>
      <c r="R22" s="74"/>
      <c r="S22" s="75" t="b">
        <v>1</v>
      </c>
      <c r="T22" s="75" t="b">
        <v>1</v>
      </c>
      <c r="V22" s="76">
        <v>6</v>
      </c>
      <c r="W22" s="76">
        <v>7</v>
      </c>
    </row>
    <row r="23" spans="1:155" ht="14.5" customHeight="1" x14ac:dyDescent="0.35">
      <c r="B23" s="19" t="s">
        <v>67</v>
      </c>
      <c r="C23" s="19"/>
      <c r="D23" s="72"/>
      <c r="E23" s="73"/>
      <c r="F23" s="73"/>
      <c r="G23" s="73"/>
      <c r="H23" s="73"/>
      <c r="I23" s="73"/>
      <c r="J23" s="73"/>
      <c r="K23" s="73"/>
      <c r="L23" s="72"/>
      <c r="M23" s="72"/>
      <c r="N23" s="72"/>
      <c r="O23" s="72"/>
      <c r="P23" s="72"/>
      <c r="Q23" s="72"/>
      <c r="R23" s="74"/>
      <c r="S23" s="75" t="b">
        <v>1</v>
      </c>
      <c r="T23" s="75" t="b">
        <v>1</v>
      </c>
      <c r="V23" s="76">
        <v>6</v>
      </c>
      <c r="W23" s="76">
        <v>7</v>
      </c>
    </row>
    <row r="24" spans="1:155" ht="14.5" customHeight="1" x14ac:dyDescent="0.35">
      <c r="B24" s="79" t="s">
        <v>68</v>
      </c>
      <c r="C24" s="18"/>
      <c r="D24" s="72"/>
      <c r="E24" s="73"/>
      <c r="F24" s="73"/>
      <c r="G24" s="73"/>
      <c r="H24" s="73"/>
      <c r="I24" s="73"/>
      <c r="J24" s="73"/>
      <c r="K24" s="73"/>
      <c r="L24" s="72"/>
      <c r="M24" s="72"/>
      <c r="N24" s="72"/>
      <c r="O24" s="72"/>
      <c r="P24" s="72"/>
      <c r="Q24" s="72"/>
      <c r="R24" s="74"/>
      <c r="S24" s="75" t="b">
        <v>1</v>
      </c>
      <c r="T24" s="75" t="b">
        <v>1</v>
      </c>
      <c r="V24" s="76">
        <v>6</v>
      </c>
      <c r="W24" s="76">
        <v>7</v>
      </c>
    </row>
    <row r="25" spans="1:155" ht="14.5" customHeight="1" x14ac:dyDescent="0.35">
      <c r="A25" s="62"/>
      <c r="B25" s="84" t="s">
        <v>69</v>
      </c>
      <c r="C25" s="18"/>
      <c r="D25" s="72"/>
      <c r="E25" s="73"/>
      <c r="F25" s="73"/>
      <c r="G25" s="73"/>
      <c r="H25" s="73"/>
      <c r="I25" s="73"/>
      <c r="J25" s="73"/>
      <c r="K25" s="73"/>
      <c r="L25" s="72"/>
      <c r="M25" s="72"/>
      <c r="N25" s="72"/>
      <c r="O25" s="72"/>
      <c r="P25" s="72"/>
      <c r="Q25" s="72"/>
      <c r="R25" s="74"/>
      <c r="S25" s="75" t="b">
        <v>1</v>
      </c>
      <c r="T25" s="75" t="b">
        <v>1</v>
      </c>
      <c r="V25" s="76">
        <v>6</v>
      </c>
      <c r="W25" s="76">
        <v>7</v>
      </c>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row>
    <row r="26" spans="1:155" ht="14.5" customHeight="1" x14ac:dyDescent="0.35">
      <c r="B26" s="18" t="s">
        <v>70</v>
      </c>
      <c r="C26" s="18"/>
      <c r="D26" s="72"/>
      <c r="E26" s="73"/>
      <c r="F26" s="73"/>
      <c r="G26" s="73"/>
      <c r="H26" s="73"/>
      <c r="I26" s="73"/>
      <c r="J26" s="73"/>
      <c r="K26" s="73"/>
      <c r="L26" s="72"/>
      <c r="M26" s="72"/>
      <c r="N26" s="72"/>
      <c r="O26" s="72"/>
      <c r="P26" s="72"/>
      <c r="Q26" s="72"/>
      <c r="R26" s="74"/>
      <c r="S26" s="75" t="b">
        <v>1</v>
      </c>
      <c r="T26" s="75" t="b">
        <v>1</v>
      </c>
      <c r="V26" s="76">
        <v>6</v>
      </c>
      <c r="W26" s="76">
        <v>7</v>
      </c>
    </row>
    <row r="27" spans="1:155" ht="14.5" customHeight="1" x14ac:dyDescent="0.35">
      <c r="B27" s="18" t="s">
        <v>71</v>
      </c>
      <c r="C27" s="18"/>
      <c r="D27" s="72"/>
      <c r="E27" s="80"/>
      <c r="F27" s="80"/>
      <c r="G27" s="80"/>
      <c r="H27" s="80"/>
      <c r="I27" s="80"/>
      <c r="J27" s="80"/>
      <c r="K27" s="80"/>
      <c r="L27" s="81"/>
      <c r="M27" s="81"/>
      <c r="N27" s="81"/>
      <c r="O27" s="81"/>
      <c r="P27" s="81"/>
      <c r="Q27" s="81"/>
      <c r="R27" s="82"/>
      <c r="S27" s="78"/>
      <c r="T27" s="78"/>
      <c r="V27" s="76"/>
      <c r="W27" s="76"/>
    </row>
    <row r="28" spans="1:155" ht="14.5" customHeight="1" x14ac:dyDescent="0.35">
      <c r="B28" s="19" t="s">
        <v>72</v>
      </c>
      <c r="C28" s="19"/>
      <c r="D28" s="72"/>
      <c r="E28" s="73"/>
      <c r="F28" s="73"/>
      <c r="G28" s="73"/>
      <c r="H28" s="73"/>
      <c r="I28" s="73"/>
      <c r="J28" s="73"/>
      <c r="K28" s="73"/>
      <c r="L28" s="72"/>
      <c r="M28" s="72"/>
      <c r="N28" s="72"/>
      <c r="O28" s="72"/>
      <c r="P28" s="72"/>
      <c r="Q28" s="72"/>
      <c r="R28" s="74"/>
      <c r="S28" s="75" t="b">
        <v>1</v>
      </c>
      <c r="T28" s="75" t="b">
        <v>1</v>
      </c>
      <c r="V28" s="76">
        <v>6</v>
      </c>
      <c r="W28" s="76">
        <v>7</v>
      </c>
    </row>
    <row r="29" spans="1:155" ht="14.5" customHeight="1" x14ac:dyDescent="0.35">
      <c r="B29" s="19" t="s">
        <v>73</v>
      </c>
      <c r="C29" s="19"/>
      <c r="D29" s="72"/>
      <c r="E29" s="73"/>
      <c r="F29" s="73"/>
      <c r="G29" s="73"/>
      <c r="H29" s="73"/>
      <c r="I29" s="73"/>
      <c r="J29" s="73"/>
      <c r="K29" s="73"/>
      <c r="L29" s="72"/>
      <c r="M29" s="72"/>
      <c r="N29" s="72"/>
      <c r="O29" s="72"/>
      <c r="P29" s="72"/>
      <c r="Q29" s="72"/>
      <c r="R29" s="74"/>
      <c r="S29" s="78"/>
      <c r="T29" s="78"/>
      <c r="V29" s="76"/>
      <c r="W29" s="76"/>
    </row>
    <row r="30" spans="1:155" ht="14.5" customHeight="1" x14ac:dyDescent="0.35">
      <c r="B30" s="19" t="s">
        <v>74</v>
      </c>
      <c r="C30" s="19"/>
      <c r="D30" s="72"/>
      <c r="E30" s="73"/>
      <c r="F30" s="73"/>
      <c r="G30" s="73"/>
      <c r="H30" s="73"/>
      <c r="I30" s="73"/>
      <c r="J30" s="73"/>
      <c r="K30" s="73"/>
      <c r="L30" s="72"/>
      <c r="M30" s="72"/>
      <c r="N30" s="72"/>
      <c r="O30" s="72"/>
      <c r="P30" s="72"/>
      <c r="Q30" s="72"/>
      <c r="R30" s="74"/>
      <c r="S30" s="78"/>
      <c r="T30" s="78"/>
      <c r="V30" s="76"/>
      <c r="W30" s="76"/>
    </row>
    <row r="31" spans="1:155" ht="14.5" customHeight="1" x14ac:dyDescent="0.35">
      <c r="B31" s="20" t="s">
        <v>75</v>
      </c>
      <c r="C31" s="20"/>
      <c r="D31" s="85"/>
      <c r="E31" s="86">
        <v>0</v>
      </c>
      <c r="F31" s="86">
        <v>0</v>
      </c>
      <c r="G31" s="86">
        <v>0</v>
      </c>
      <c r="H31" s="86">
        <v>0</v>
      </c>
      <c r="I31" s="86">
        <v>0</v>
      </c>
      <c r="J31" s="86">
        <v>0</v>
      </c>
      <c r="K31" s="86">
        <v>0</v>
      </c>
      <c r="L31" s="87">
        <v>0</v>
      </c>
      <c r="M31" s="87">
        <v>0</v>
      </c>
      <c r="N31" s="87">
        <v>0</v>
      </c>
      <c r="O31" s="87">
        <v>0</v>
      </c>
      <c r="P31" s="87">
        <v>0</v>
      </c>
      <c r="Q31" s="87">
        <v>0</v>
      </c>
      <c r="R31" s="88">
        <v>0</v>
      </c>
      <c r="S31" s="78"/>
      <c r="T31" s="78"/>
    </row>
    <row r="32" spans="1:155" ht="14.5" customHeight="1" x14ac:dyDescent="0.35">
      <c r="B32" s="21"/>
      <c r="C32" s="21"/>
      <c r="D32" s="22"/>
      <c r="E32" s="22"/>
      <c r="F32" s="22"/>
      <c r="G32" s="22"/>
      <c r="H32" s="22"/>
      <c r="I32" s="22"/>
      <c r="J32" s="22"/>
      <c r="K32" s="22"/>
      <c r="L32" s="22"/>
      <c r="M32" s="22"/>
      <c r="N32" s="22"/>
      <c r="O32" s="22"/>
      <c r="P32" s="22"/>
      <c r="Q32" s="22"/>
      <c r="R32" s="23"/>
      <c r="S32" s="78"/>
      <c r="T32" s="78"/>
    </row>
    <row r="33" spans="1:155" ht="14.5" customHeight="1" x14ac:dyDescent="0.35">
      <c r="B33" s="15" t="s">
        <v>76</v>
      </c>
      <c r="C33" s="15"/>
      <c r="D33" s="24"/>
      <c r="E33" s="89" t="s">
        <v>77</v>
      </c>
      <c r="F33" s="89" t="s">
        <v>77</v>
      </c>
      <c r="G33" s="89" t="s">
        <v>77</v>
      </c>
      <c r="H33" s="89" t="s">
        <v>77</v>
      </c>
      <c r="I33" s="89" t="s">
        <v>77</v>
      </c>
      <c r="J33" s="89" t="s">
        <v>77</v>
      </c>
      <c r="K33" s="89" t="s">
        <v>77</v>
      </c>
      <c r="L33" s="24" t="s">
        <v>77</v>
      </c>
      <c r="M33" s="24" t="s">
        <v>77</v>
      </c>
      <c r="N33" s="24" t="s">
        <v>77</v>
      </c>
      <c r="O33" s="24" t="s">
        <v>77</v>
      </c>
      <c r="P33" s="24" t="s">
        <v>77</v>
      </c>
      <c r="Q33" s="24" t="s">
        <v>77</v>
      </c>
      <c r="R33" s="25" t="s">
        <v>77</v>
      </c>
      <c r="S33" s="78"/>
      <c r="T33" s="78"/>
    </row>
    <row r="34" spans="1:155" ht="14.5" customHeight="1" x14ac:dyDescent="0.35">
      <c r="B34" s="18" t="s">
        <v>78</v>
      </c>
      <c r="C34" s="18"/>
      <c r="D34" s="90"/>
      <c r="E34" s="91"/>
      <c r="F34" s="91"/>
      <c r="G34" s="91"/>
      <c r="H34" s="91"/>
      <c r="I34" s="91"/>
      <c r="J34" s="91"/>
      <c r="K34" s="91"/>
      <c r="L34" s="90"/>
      <c r="M34" s="90"/>
      <c r="N34" s="90"/>
      <c r="O34" s="90"/>
      <c r="P34" s="90"/>
      <c r="Q34" s="90"/>
      <c r="R34" s="92"/>
      <c r="S34" s="75" t="b">
        <v>1</v>
      </c>
      <c r="T34" s="75" t="b">
        <v>1</v>
      </c>
      <c r="V34" s="76">
        <v>6</v>
      </c>
      <c r="W34" s="76">
        <v>7</v>
      </c>
    </row>
    <row r="35" spans="1:155" ht="14.5" customHeight="1" x14ac:dyDescent="0.35">
      <c r="B35" s="18" t="s">
        <v>79</v>
      </c>
      <c r="C35" s="18"/>
      <c r="D35" s="90"/>
      <c r="E35" s="91"/>
      <c r="F35" s="91"/>
      <c r="G35" s="91"/>
      <c r="H35" s="91"/>
      <c r="I35" s="91"/>
      <c r="J35" s="91"/>
      <c r="K35" s="91"/>
      <c r="L35" s="90"/>
      <c r="M35" s="90"/>
      <c r="N35" s="90"/>
      <c r="O35" s="90"/>
      <c r="P35" s="90"/>
      <c r="Q35" s="90"/>
      <c r="R35" s="92"/>
      <c r="S35" s="75" t="b">
        <v>1</v>
      </c>
      <c r="T35" s="75" t="b">
        <v>1</v>
      </c>
      <c r="V35" s="76">
        <v>6</v>
      </c>
      <c r="W35" s="76">
        <v>7</v>
      </c>
    </row>
    <row r="36" spans="1:155" ht="14.5" customHeight="1" x14ac:dyDescent="0.35">
      <c r="B36" s="20" t="s">
        <v>80</v>
      </c>
      <c r="C36" s="20"/>
      <c r="D36" s="93"/>
      <c r="E36" s="94">
        <v>0</v>
      </c>
      <c r="F36" s="94">
        <v>0</v>
      </c>
      <c r="G36" s="94">
        <v>0</v>
      </c>
      <c r="H36" s="94">
        <v>0</v>
      </c>
      <c r="I36" s="94">
        <v>0</v>
      </c>
      <c r="J36" s="94">
        <v>0</v>
      </c>
      <c r="K36" s="94">
        <v>0</v>
      </c>
      <c r="L36" s="93">
        <v>0</v>
      </c>
      <c r="M36" s="93">
        <v>0</v>
      </c>
      <c r="N36" s="93">
        <v>0</v>
      </c>
      <c r="O36" s="93">
        <v>0</v>
      </c>
      <c r="P36" s="93">
        <v>0</v>
      </c>
      <c r="Q36" s="93">
        <v>0</v>
      </c>
      <c r="R36" s="95">
        <v>0</v>
      </c>
      <c r="S36" s="78"/>
      <c r="T36" s="78"/>
    </row>
    <row r="37" spans="1:155" ht="14.5" customHeight="1" x14ac:dyDescent="0.3">
      <c r="B37" s="21"/>
      <c r="C37" s="21"/>
      <c r="D37" s="22"/>
      <c r="E37" s="22"/>
      <c r="F37" s="22"/>
      <c r="G37" s="22"/>
      <c r="H37" s="22"/>
      <c r="I37" s="22"/>
      <c r="J37" s="22"/>
      <c r="K37" s="22"/>
      <c r="L37" s="22"/>
      <c r="M37" s="22"/>
      <c r="N37" s="22"/>
      <c r="O37" s="22"/>
      <c r="P37" s="22"/>
      <c r="Q37" s="22"/>
      <c r="R37" s="22"/>
    </row>
    <row r="38" spans="1:155" ht="14.5" customHeight="1" x14ac:dyDescent="0.3">
      <c r="B38" s="26" t="s">
        <v>81</v>
      </c>
      <c r="C38" s="26"/>
      <c r="D38" s="96"/>
      <c r="E38" s="94">
        <v>0</v>
      </c>
      <c r="F38" s="94">
        <v>0</v>
      </c>
      <c r="G38" s="94">
        <v>0</v>
      </c>
      <c r="H38" s="94">
        <v>0</v>
      </c>
      <c r="I38" s="94">
        <v>0</v>
      </c>
      <c r="J38" s="94">
        <v>0</v>
      </c>
      <c r="K38" s="94">
        <v>0</v>
      </c>
      <c r="L38" s="97">
        <v>0</v>
      </c>
      <c r="M38" s="97">
        <v>0</v>
      </c>
      <c r="N38" s="97">
        <v>0</v>
      </c>
      <c r="O38" s="97">
        <v>0</v>
      </c>
      <c r="P38" s="97">
        <v>0</v>
      </c>
      <c r="Q38" s="97">
        <v>0</v>
      </c>
      <c r="R38" s="97">
        <v>0</v>
      </c>
    </row>
    <row r="39" spans="1:155" ht="14.5" customHeight="1" x14ac:dyDescent="0.3">
      <c r="B39" s="27" t="s">
        <v>82</v>
      </c>
      <c r="C39" s="27"/>
      <c r="D39" s="98"/>
      <c r="E39" s="91"/>
      <c r="F39" s="91"/>
      <c r="G39" s="91"/>
      <c r="H39" s="91"/>
      <c r="I39" s="91"/>
      <c r="J39" s="91"/>
      <c r="K39" s="91"/>
      <c r="L39" s="98"/>
      <c r="M39" s="98"/>
      <c r="N39" s="98"/>
      <c r="O39" s="98"/>
      <c r="P39" s="98"/>
      <c r="Q39" s="98"/>
      <c r="R39" s="98"/>
    </row>
    <row r="40" spans="1:155" ht="14.5" customHeight="1" x14ac:dyDescent="0.3">
      <c r="B40" s="27" t="s">
        <v>83</v>
      </c>
      <c r="C40" s="27"/>
      <c r="D40" s="98"/>
      <c r="E40" s="91"/>
      <c r="F40" s="91"/>
      <c r="G40" s="91"/>
      <c r="H40" s="91"/>
      <c r="I40" s="91"/>
      <c r="J40" s="91"/>
      <c r="K40" s="91"/>
      <c r="L40" s="98"/>
      <c r="M40" s="98"/>
      <c r="N40" s="98"/>
      <c r="O40" s="98"/>
      <c r="P40" s="98"/>
      <c r="Q40" s="98"/>
      <c r="R40" s="98"/>
    </row>
    <row r="41" spans="1:155" ht="14.5" customHeight="1" x14ac:dyDescent="0.3">
      <c r="B41" s="26" t="s">
        <v>84</v>
      </c>
      <c r="C41" s="26"/>
      <c r="D41" s="96"/>
      <c r="E41" s="94">
        <v>0</v>
      </c>
      <c r="F41" s="94">
        <v>0</v>
      </c>
      <c r="G41" s="94">
        <v>0</v>
      </c>
      <c r="H41" s="94">
        <v>0</v>
      </c>
      <c r="I41" s="94">
        <v>0</v>
      </c>
      <c r="J41" s="94">
        <v>0</v>
      </c>
      <c r="K41" s="94">
        <v>0</v>
      </c>
      <c r="L41" s="97">
        <v>0</v>
      </c>
      <c r="M41" s="97">
        <v>0</v>
      </c>
      <c r="N41" s="97">
        <v>0</v>
      </c>
      <c r="O41" s="97">
        <v>0</v>
      </c>
      <c r="P41" s="97">
        <v>0</v>
      </c>
      <c r="Q41" s="97">
        <v>0</v>
      </c>
      <c r="R41" s="97">
        <v>0</v>
      </c>
    </row>
    <row r="42" spans="1:155" ht="14.5" customHeight="1" x14ac:dyDescent="0.3">
      <c r="B42" s="27" t="s">
        <v>85</v>
      </c>
      <c r="C42" s="27"/>
      <c r="D42" s="98"/>
      <c r="E42" s="91"/>
      <c r="F42" s="91"/>
      <c r="G42" s="91"/>
      <c r="H42" s="91"/>
      <c r="I42" s="91"/>
      <c r="J42" s="91"/>
      <c r="K42" s="91"/>
      <c r="L42" s="98"/>
      <c r="M42" s="98"/>
      <c r="N42" s="98"/>
      <c r="O42" s="98"/>
      <c r="P42" s="98"/>
      <c r="Q42" s="98"/>
      <c r="R42" s="98"/>
    </row>
    <row r="43" spans="1:155" ht="14.5" customHeight="1" x14ac:dyDescent="0.35">
      <c r="A43" s="62"/>
      <c r="B43" s="27" t="s">
        <v>86</v>
      </c>
      <c r="C43" s="27"/>
      <c r="D43" s="98"/>
      <c r="E43" s="91"/>
      <c r="F43" s="91"/>
      <c r="G43" s="91"/>
      <c r="H43" s="91"/>
      <c r="I43" s="91"/>
      <c r="J43" s="91"/>
      <c r="K43" s="91"/>
      <c r="L43" s="98"/>
      <c r="M43" s="98"/>
      <c r="N43" s="98"/>
      <c r="O43" s="98"/>
      <c r="P43" s="98"/>
      <c r="Q43" s="98"/>
      <c r="R43" s="98"/>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row>
    <row r="44" spans="1:155" ht="14.5" customHeight="1" x14ac:dyDescent="0.3">
      <c r="B44" s="26" t="s">
        <v>87</v>
      </c>
      <c r="C44" s="26"/>
      <c r="D44" s="96"/>
      <c r="E44" s="94">
        <v>0</v>
      </c>
      <c r="F44" s="94">
        <v>0</v>
      </c>
      <c r="G44" s="94">
        <v>0</v>
      </c>
      <c r="H44" s="94">
        <v>0</v>
      </c>
      <c r="I44" s="94">
        <v>0</v>
      </c>
      <c r="J44" s="94">
        <v>0</v>
      </c>
      <c r="K44" s="94">
        <v>0</v>
      </c>
      <c r="L44" s="97">
        <v>0</v>
      </c>
      <c r="M44" s="97">
        <v>0</v>
      </c>
      <c r="N44" s="97">
        <v>0</v>
      </c>
      <c r="O44" s="97">
        <v>0</v>
      </c>
      <c r="P44" s="97">
        <v>0</v>
      </c>
      <c r="Q44" s="97">
        <v>0</v>
      </c>
      <c r="R44" s="97">
        <v>0</v>
      </c>
    </row>
    <row r="45" spans="1:155" ht="14.5" customHeight="1" x14ac:dyDescent="0.35">
      <c r="A45" s="62"/>
      <c r="B45" s="28"/>
      <c r="C45" s="28"/>
      <c r="D45" s="99"/>
      <c r="E45" s="99"/>
      <c r="F45" s="99"/>
      <c r="G45" s="99"/>
      <c r="H45" s="99"/>
      <c r="I45" s="99"/>
      <c r="J45" s="99"/>
      <c r="K45" s="99"/>
      <c r="L45" s="99"/>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row>
    <row r="46" spans="1:155" ht="14.5" customHeight="1" x14ac:dyDescent="0.35">
      <c r="A46" s="62"/>
      <c r="B46" s="100" t="s">
        <v>88</v>
      </c>
      <c r="C46" s="28"/>
      <c r="D46" s="99"/>
      <c r="E46" s="99"/>
      <c r="F46" s="99"/>
      <c r="G46" s="99"/>
      <c r="H46" s="99"/>
      <c r="I46" s="99"/>
      <c r="J46" s="99"/>
      <c r="K46" s="99"/>
      <c r="L46" s="99"/>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row>
    <row r="48" spans="1:155" ht="47.5" customHeight="1" x14ac:dyDescent="0.25">
      <c r="B48" s="403" t="s">
        <v>89</v>
      </c>
      <c r="C48" s="394"/>
      <c r="D48" s="394"/>
      <c r="E48" s="404" t="s">
        <v>339</v>
      </c>
      <c r="F48" s="404"/>
      <c r="G48" s="404"/>
      <c r="H48" s="404"/>
      <c r="I48" s="404"/>
      <c r="J48" s="404"/>
      <c r="K48" s="404"/>
      <c r="L48" s="404"/>
      <c r="M48" s="404"/>
      <c r="N48" s="404"/>
      <c r="O48" s="404"/>
      <c r="P48" s="404"/>
      <c r="Q48" s="404"/>
      <c r="R48" s="404"/>
    </row>
    <row r="49" spans="1:155" ht="30" customHeight="1" x14ac:dyDescent="0.45">
      <c r="B49" s="394"/>
      <c r="C49" s="394"/>
      <c r="D49" s="394"/>
      <c r="E49" s="405" t="s">
        <v>90</v>
      </c>
      <c r="F49" s="405"/>
      <c r="G49" s="405"/>
      <c r="H49" s="405"/>
      <c r="I49" s="405"/>
      <c r="J49" s="405"/>
      <c r="K49" s="405"/>
      <c r="L49" s="394" t="s">
        <v>91</v>
      </c>
      <c r="M49" s="394"/>
      <c r="N49" s="394"/>
      <c r="O49" s="394"/>
      <c r="P49" s="394"/>
      <c r="Q49" s="394"/>
      <c r="R49" s="402"/>
      <c r="S49" s="391" t="s">
        <v>54</v>
      </c>
      <c r="T49" s="392"/>
      <c r="U49" s="104"/>
      <c r="V49" s="393" t="s">
        <v>59</v>
      </c>
      <c r="W49" s="393"/>
    </row>
    <row r="50" spans="1:155" ht="29.15" customHeight="1" x14ac:dyDescent="0.35">
      <c r="B50" s="394" t="s">
        <v>92</v>
      </c>
      <c r="C50" s="101"/>
      <c r="D50" s="101"/>
      <c r="E50" s="105" t="s">
        <v>56</v>
      </c>
      <c r="F50" s="105" t="s">
        <v>56</v>
      </c>
      <c r="G50" s="105" t="s">
        <v>56</v>
      </c>
      <c r="H50" s="105" t="s">
        <v>56</v>
      </c>
      <c r="I50" s="105" t="s">
        <v>56</v>
      </c>
      <c r="J50" s="105" t="s">
        <v>56</v>
      </c>
      <c r="K50" s="105" t="s">
        <v>56</v>
      </c>
      <c r="L50" s="102" t="s">
        <v>56</v>
      </c>
      <c r="M50" s="102" t="s">
        <v>56</v>
      </c>
      <c r="N50" s="102" t="s">
        <v>56</v>
      </c>
      <c r="O50" s="102" t="s">
        <v>56</v>
      </c>
      <c r="P50" s="102" t="s">
        <v>56</v>
      </c>
      <c r="Q50" s="102" t="s">
        <v>56</v>
      </c>
      <c r="R50" s="106" t="s">
        <v>56</v>
      </c>
      <c r="S50" s="64" t="s">
        <v>57</v>
      </c>
      <c r="T50" s="65" t="s">
        <v>58</v>
      </c>
      <c r="V50" s="104"/>
      <c r="W50" s="70" t="s">
        <v>60</v>
      </c>
      <c r="X50" s="70" t="s">
        <v>61</v>
      </c>
    </row>
    <row r="51" spans="1:155" ht="15" customHeight="1" x14ac:dyDescent="0.35">
      <c r="B51" s="394"/>
      <c r="C51" s="101"/>
      <c r="D51" s="101"/>
      <c r="E51" s="107">
        <v>2029</v>
      </c>
      <c r="F51" s="107">
        <v>2028</v>
      </c>
      <c r="G51" s="107">
        <v>2027</v>
      </c>
      <c r="H51" s="107">
        <v>2026</v>
      </c>
      <c r="I51" s="107">
        <v>2025</v>
      </c>
      <c r="J51" s="107">
        <v>2024</v>
      </c>
      <c r="K51" s="107">
        <v>2023</v>
      </c>
      <c r="L51" s="108">
        <v>2022</v>
      </c>
      <c r="M51" s="108">
        <v>2021</v>
      </c>
      <c r="N51" s="108">
        <v>2020</v>
      </c>
      <c r="O51" s="108">
        <v>2019</v>
      </c>
      <c r="P51" s="108">
        <v>2018</v>
      </c>
      <c r="Q51" s="108">
        <v>2017</v>
      </c>
      <c r="R51" s="109">
        <v>2016</v>
      </c>
      <c r="S51" s="68"/>
      <c r="T51" s="69"/>
      <c r="V51" s="104"/>
      <c r="W51" s="104"/>
      <c r="X51" s="104"/>
    </row>
    <row r="52" spans="1:155" ht="14.5" customHeight="1" x14ac:dyDescent="0.35">
      <c r="B52" s="110" t="s">
        <v>93</v>
      </c>
      <c r="C52" s="110"/>
      <c r="D52" s="111" t="s">
        <v>94</v>
      </c>
      <c r="E52" s="112" t="s">
        <v>64</v>
      </c>
      <c r="F52" s="112" t="s">
        <v>64</v>
      </c>
      <c r="G52" s="112" t="s">
        <v>64</v>
      </c>
      <c r="H52" s="112" t="s">
        <v>64</v>
      </c>
      <c r="I52" s="112" t="s">
        <v>64</v>
      </c>
      <c r="J52" s="112" t="s">
        <v>64</v>
      </c>
      <c r="K52" s="112" t="s">
        <v>64</v>
      </c>
      <c r="L52" s="113" t="s">
        <v>64</v>
      </c>
      <c r="M52" s="114" t="s">
        <v>64</v>
      </c>
      <c r="N52" s="114" t="s">
        <v>64</v>
      </c>
      <c r="O52" s="114" t="s">
        <v>64</v>
      </c>
      <c r="P52" s="114" t="s">
        <v>64</v>
      </c>
      <c r="Q52" s="114" t="s">
        <v>64</v>
      </c>
      <c r="R52" s="115" t="s">
        <v>64</v>
      </c>
      <c r="S52" s="78"/>
      <c r="T52" s="78"/>
    </row>
    <row r="53" spans="1:155" ht="14.5" customHeight="1" x14ac:dyDescent="0.35">
      <c r="B53" s="116" t="s">
        <v>95</v>
      </c>
      <c r="C53" s="116"/>
      <c r="D53" s="117">
        <v>1</v>
      </c>
      <c r="E53" s="118"/>
      <c r="F53" s="118"/>
      <c r="G53" s="118"/>
      <c r="H53" s="118"/>
      <c r="I53" s="118"/>
      <c r="J53" s="118"/>
      <c r="K53" s="118"/>
      <c r="L53" s="119"/>
      <c r="M53" s="116"/>
      <c r="N53" s="116"/>
      <c r="O53" s="116"/>
      <c r="P53" s="116"/>
      <c r="Q53" s="116"/>
      <c r="R53" s="120"/>
      <c r="S53" s="75" t="b">
        <v>0</v>
      </c>
      <c r="T53" s="75" t="b">
        <v>0</v>
      </c>
      <c r="W53" s="76">
        <v>6</v>
      </c>
      <c r="X53" s="76">
        <v>7</v>
      </c>
    </row>
    <row r="54" spans="1:155" ht="14.5" customHeight="1" x14ac:dyDescent="0.35">
      <c r="B54" s="116" t="s">
        <v>96</v>
      </c>
      <c r="C54" s="116"/>
      <c r="D54" s="117">
        <v>2</v>
      </c>
      <c r="E54" s="118"/>
      <c r="F54" s="118"/>
      <c r="G54" s="118"/>
      <c r="H54" s="118"/>
      <c r="I54" s="118"/>
      <c r="J54" s="118"/>
      <c r="K54" s="118"/>
      <c r="L54" s="119"/>
      <c r="M54" s="116"/>
      <c r="N54" s="116"/>
      <c r="O54" s="116"/>
      <c r="P54" s="116"/>
      <c r="Q54" s="116"/>
      <c r="R54" s="120"/>
      <c r="S54" s="75" t="b">
        <v>0</v>
      </c>
      <c r="T54" s="75" t="b">
        <v>0</v>
      </c>
      <c r="W54" s="76">
        <v>6</v>
      </c>
      <c r="X54" s="76">
        <v>7</v>
      </c>
    </row>
    <row r="55" spans="1:155" ht="14.5" customHeight="1" x14ac:dyDescent="0.35">
      <c r="B55" s="116" t="s">
        <v>97</v>
      </c>
      <c r="C55" s="116"/>
      <c r="D55" s="117">
        <v>3</v>
      </c>
      <c r="E55" s="118"/>
      <c r="F55" s="118"/>
      <c r="G55" s="118"/>
      <c r="H55" s="118"/>
      <c r="I55" s="118"/>
      <c r="J55" s="118"/>
      <c r="K55" s="118"/>
      <c r="L55" s="119"/>
      <c r="M55" s="116"/>
      <c r="N55" s="116"/>
      <c r="O55" s="116"/>
      <c r="P55" s="116"/>
      <c r="Q55" s="116"/>
      <c r="R55" s="120"/>
      <c r="S55" s="75" t="b">
        <v>0</v>
      </c>
      <c r="T55" s="75" t="b">
        <v>0</v>
      </c>
      <c r="W55" s="76">
        <v>6</v>
      </c>
      <c r="X55" s="76">
        <v>7</v>
      </c>
    </row>
    <row r="56" spans="1:155" ht="14.5" customHeight="1" x14ac:dyDescent="0.35">
      <c r="A56" s="62"/>
      <c r="B56" s="116" t="s">
        <v>19</v>
      </c>
      <c r="C56" s="116"/>
      <c r="D56" s="117">
        <v>4</v>
      </c>
      <c r="E56" s="118"/>
      <c r="F56" s="118"/>
      <c r="G56" s="118"/>
      <c r="H56" s="118"/>
      <c r="I56" s="118"/>
      <c r="J56" s="118"/>
      <c r="K56" s="118"/>
      <c r="L56" s="119"/>
      <c r="M56" s="116"/>
      <c r="N56" s="116"/>
      <c r="O56" s="116"/>
      <c r="P56" s="116"/>
      <c r="Q56" s="116"/>
      <c r="R56" s="120"/>
      <c r="S56" s="75" t="b">
        <v>0</v>
      </c>
      <c r="T56" s="75" t="b">
        <v>0</v>
      </c>
      <c r="V56" s="62"/>
      <c r="W56" s="76">
        <v>6</v>
      </c>
      <c r="X56" s="76">
        <v>7</v>
      </c>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row>
    <row r="57" spans="1:155" ht="14.5" customHeight="1" x14ac:dyDescent="0.35">
      <c r="B57" s="116" t="s">
        <v>98</v>
      </c>
      <c r="C57" s="116"/>
      <c r="D57" s="117">
        <v>5</v>
      </c>
      <c r="E57" s="118"/>
      <c r="F57" s="118"/>
      <c r="G57" s="118"/>
      <c r="H57" s="118"/>
      <c r="I57" s="118"/>
      <c r="J57" s="118"/>
      <c r="K57" s="118"/>
      <c r="L57" s="119"/>
      <c r="M57" s="116"/>
      <c r="N57" s="116"/>
      <c r="O57" s="116"/>
      <c r="P57" s="116"/>
      <c r="Q57" s="116"/>
      <c r="R57" s="120"/>
      <c r="S57" s="75" t="b">
        <v>0</v>
      </c>
      <c r="T57" s="75" t="b">
        <v>0</v>
      </c>
      <c r="W57" s="76">
        <v>6</v>
      </c>
      <c r="X57" s="76">
        <v>7</v>
      </c>
    </row>
    <row r="58" spans="1:155" ht="14.5" customHeight="1" x14ac:dyDescent="0.35">
      <c r="B58" s="116" t="s">
        <v>99</v>
      </c>
      <c r="C58" s="116"/>
      <c r="D58" s="117">
        <v>6</v>
      </c>
      <c r="E58" s="118"/>
      <c r="F58" s="118"/>
      <c r="G58" s="118"/>
      <c r="H58" s="118"/>
      <c r="I58" s="118"/>
      <c r="J58" s="118"/>
      <c r="K58" s="118"/>
      <c r="L58" s="119"/>
      <c r="M58" s="116"/>
      <c r="N58" s="116"/>
      <c r="O58" s="116"/>
      <c r="P58" s="116"/>
      <c r="Q58" s="116"/>
      <c r="R58" s="120"/>
      <c r="S58" s="75" t="b">
        <v>0</v>
      </c>
      <c r="T58" s="75" t="b">
        <v>0</v>
      </c>
      <c r="W58" s="76">
        <v>6</v>
      </c>
      <c r="X58" s="76">
        <v>7</v>
      </c>
    </row>
    <row r="59" spans="1:155" ht="14.5" customHeight="1" x14ac:dyDescent="0.35">
      <c r="B59" s="116" t="s">
        <v>22</v>
      </c>
      <c r="C59" s="116"/>
      <c r="D59" s="117">
        <v>7</v>
      </c>
      <c r="E59" s="118"/>
      <c r="F59" s="118"/>
      <c r="G59" s="118"/>
      <c r="H59" s="118"/>
      <c r="I59" s="118"/>
      <c r="J59" s="118"/>
      <c r="K59" s="118"/>
      <c r="L59" s="119"/>
      <c r="M59" s="116"/>
      <c r="N59" s="116"/>
      <c r="O59" s="116"/>
      <c r="P59" s="116"/>
      <c r="Q59" s="116"/>
      <c r="R59" s="120"/>
      <c r="S59" s="75" t="b">
        <v>0</v>
      </c>
      <c r="T59" s="75" t="b">
        <v>0</v>
      </c>
      <c r="W59" s="76">
        <v>6</v>
      </c>
      <c r="X59" s="76">
        <v>7</v>
      </c>
    </row>
    <row r="60" spans="1:155" ht="14.5" customHeight="1" x14ac:dyDescent="0.35">
      <c r="B60" s="116" t="s">
        <v>100</v>
      </c>
      <c r="C60" s="116"/>
      <c r="D60" s="117">
        <v>8</v>
      </c>
      <c r="E60" s="118"/>
      <c r="F60" s="118"/>
      <c r="G60" s="118"/>
      <c r="H60" s="118"/>
      <c r="I60" s="118"/>
      <c r="J60" s="118"/>
      <c r="K60" s="118"/>
      <c r="L60" s="119"/>
      <c r="M60" s="116"/>
      <c r="N60" s="116"/>
      <c r="O60" s="116"/>
      <c r="P60" s="116"/>
      <c r="Q60" s="116"/>
      <c r="R60" s="120"/>
      <c r="S60" s="75" t="b">
        <v>0</v>
      </c>
      <c r="T60" s="75" t="b">
        <v>0</v>
      </c>
      <c r="W60" s="76">
        <v>6</v>
      </c>
      <c r="X60" s="76">
        <v>7</v>
      </c>
    </row>
    <row r="61" spans="1:155" ht="14.5" customHeight="1" x14ac:dyDescent="0.35">
      <c r="A61" s="57"/>
      <c r="B61" s="116" t="s">
        <v>101</v>
      </c>
      <c r="C61" s="116"/>
      <c r="D61" s="117">
        <v>9</v>
      </c>
      <c r="E61" s="118"/>
      <c r="F61" s="118"/>
      <c r="G61" s="118"/>
      <c r="H61" s="118"/>
      <c r="I61" s="118"/>
      <c r="J61" s="118"/>
      <c r="K61" s="118"/>
      <c r="L61" s="119"/>
      <c r="M61" s="116"/>
      <c r="N61" s="116"/>
      <c r="O61" s="116"/>
      <c r="P61" s="116"/>
      <c r="Q61" s="116"/>
      <c r="R61" s="120"/>
      <c r="S61" s="75" t="b">
        <v>0</v>
      </c>
      <c r="T61" s="75" t="b">
        <v>0</v>
      </c>
      <c r="W61" s="76">
        <v>6</v>
      </c>
      <c r="X61" s="76">
        <v>7</v>
      </c>
    </row>
    <row r="62" spans="1:155" ht="14.5" customHeight="1" x14ac:dyDescent="0.35">
      <c r="B62" s="116"/>
      <c r="C62" s="116"/>
      <c r="D62" s="117">
        <v>10</v>
      </c>
      <c r="E62" s="118"/>
      <c r="F62" s="118"/>
      <c r="G62" s="118"/>
      <c r="H62" s="118"/>
      <c r="I62" s="118"/>
      <c r="J62" s="118"/>
      <c r="K62" s="118"/>
      <c r="L62" s="119"/>
      <c r="M62" s="116"/>
      <c r="N62" s="116"/>
      <c r="O62" s="116"/>
      <c r="P62" s="116"/>
      <c r="Q62" s="116"/>
      <c r="R62" s="120"/>
      <c r="S62" s="78"/>
      <c r="T62" s="78"/>
    </row>
    <row r="63" spans="1:155" ht="14.5" customHeight="1" x14ac:dyDescent="0.35">
      <c r="B63" s="116"/>
      <c r="C63" s="116"/>
      <c r="D63" s="117">
        <v>11</v>
      </c>
      <c r="E63" s="118"/>
      <c r="F63" s="118"/>
      <c r="G63" s="118"/>
      <c r="H63" s="118"/>
      <c r="I63" s="118"/>
      <c r="J63" s="118"/>
      <c r="K63" s="118"/>
      <c r="L63" s="119"/>
      <c r="M63" s="116"/>
      <c r="N63" s="116"/>
      <c r="O63" s="116"/>
      <c r="P63" s="116"/>
      <c r="Q63" s="116"/>
      <c r="R63" s="120"/>
      <c r="S63" s="78"/>
      <c r="T63" s="78"/>
    </row>
    <row r="64" spans="1:155" ht="14.5" customHeight="1" x14ac:dyDescent="0.35">
      <c r="B64" s="116"/>
      <c r="C64" s="116"/>
      <c r="D64" s="117">
        <v>12</v>
      </c>
      <c r="E64" s="118"/>
      <c r="F64" s="118"/>
      <c r="G64" s="118"/>
      <c r="H64" s="118"/>
      <c r="I64" s="118"/>
      <c r="J64" s="118"/>
      <c r="K64" s="118"/>
      <c r="L64" s="119"/>
      <c r="M64" s="116"/>
      <c r="N64" s="116"/>
      <c r="O64" s="116"/>
      <c r="P64" s="116"/>
      <c r="Q64" s="116"/>
      <c r="R64" s="120"/>
      <c r="S64" s="78"/>
      <c r="T64" s="78"/>
    </row>
    <row r="65" spans="1:155" ht="14.5" customHeight="1" x14ac:dyDescent="0.35">
      <c r="B65" s="121" t="s">
        <v>102</v>
      </c>
      <c r="C65" s="121"/>
      <c r="D65" s="122"/>
      <c r="E65" s="122">
        <v>0</v>
      </c>
      <c r="F65" s="122">
        <v>0</v>
      </c>
      <c r="G65" s="122">
        <v>0</v>
      </c>
      <c r="H65" s="122">
        <v>0</v>
      </c>
      <c r="I65" s="122">
        <v>0</v>
      </c>
      <c r="J65" s="122">
        <v>0</v>
      </c>
      <c r="K65" s="122">
        <v>0</v>
      </c>
      <c r="L65" s="123">
        <v>0</v>
      </c>
      <c r="M65" s="123">
        <v>0</v>
      </c>
      <c r="N65" s="123">
        <v>0</v>
      </c>
      <c r="O65" s="123">
        <v>0</v>
      </c>
      <c r="P65" s="123">
        <v>0</v>
      </c>
      <c r="Q65" s="123">
        <v>0</v>
      </c>
      <c r="R65" s="124">
        <v>0</v>
      </c>
      <c r="S65" s="78"/>
      <c r="T65" s="78"/>
    </row>
    <row r="66" spans="1:155" ht="14.5" customHeight="1" x14ac:dyDescent="0.35">
      <c r="B66" s="125" t="s">
        <v>353</v>
      </c>
      <c r="C66" s="126"/>
      <c r="D66" s="62"/>
      <c r="E66" s="62"/>
      <c r="F66" s="62"/>
      <c r="G66" s="62"/>
      <c r="H66" s="62"/>
      <c r="I66" s="62"/>
      <c r="J66" s="62"/>
      <c r="K66" s="62"/>
      <c r="L66" s="62"/>
      <c r="M66" s="62"/>
      <c r="N66" s="62"/>
      <c r="O66" s="62"/>
      <c r="P66" s="62"/>
      <c r="Q66" s="62"/>
      <c r="R66" s="62"/>
      <c r="S66" s="62"/>
      <c r="T66" s="62"/>
    </row>
    <row r="67" spans="1:155" ht="14.5" customHeight="1" x14ac:dyDescent="0.35">
      <c r="B67" s="127" t="s">
        <v>103</v>
      </c>
      <c r="C67" s="127"/>
      <c r="D67" s="62"/>
      <c r="E67" s="62"/>
      <c r="F67" s="62"/>
      <c r="G67" s="62"/>
      <c r="H67" s="62"/>
      <c r="I67" s="62"/>
      <c r="J67" s="62"/>
      <c r="K67" s="62"/>
      <c r="L67" s="62"/>
      <c r="M67" s="62"/>
      <c r="N67" s="62"/>
      <c r="O67" s="62"/>
      <c r="P67" s="62"/>
      <c r="Q67" s="62"/>
      <c r="R67" s="62"/>
      <c r="S67" s="62"/>
      <c r="T67" s="62"/>
    </row>
    <row r="68" spans="1:155" ht="14.5" customHeight="1" x14ac:dyDescent="0.35">
      <c r="B68" s="126" t="s">
        <v>104</v>
      </c>
      <c r="C68" s="126"/>
      <c r="D68" s="62"/>
      <c r="E68" s="62"/>
      <c r="F68" s="62"/>
      <c r="G68" s="62"/>
      <c r="H68" s="62"/>
      <c r="I68" s="62"/>
      <c r="J68" s="62"/>
      <c r="K68" s="62"/>
      <c r="L68" s="128" t="s">
        <v>105</v>
      </c>
      <c r="M68" s="128" t="s">
        <v>105</v>
      </c>
      <c r="N68" s="128" t="s">
        <v>105</v>
      </c>
      <c r="O68" s="128" t="s">
        <v>105</v>
      </c>
      <c r="P68" s="128" t="s">
        <v>105</v>
      </c>
      <c r="Q68" s="128" t="s">
        <v>105</v>
      </c>
      <c r="R68" s="128" t="s">
        <v>105</v>
      </c>
      <c r="S68" s="62"/>
      <c r="T68" s="62"/>
    </row>
    <row r="69" spans="1:155" ht="14.5" customHeight="1" x14ac:dyDescent="0.35">
      <c r="B69" s="129" t="s">
        <v>106</v>
      </c>
      <c r="C69" s="129"/>
      <c r="D69" s="62"/>
      <c r="E69" s="62"/>
      <c r="F69" s="62"/>
      <c r="G69" s="62"/>
      <c r="H69" s="62"/>
      <c r="I69" s="62"/>
      <c r="J69" s="62"/>
      <c r="K69" s="62"/>
      <c r="L69" s="29" t="s">
        <v>107</v>
      </c>
      <c r="M69" s="29" t="s">
        <v>107</v>
      </c>
      <c r="N69" s="29" t="s">
        <v>107</v>
      </c>
      <c r="O69" s="29" t="s">
        <v>107</v>
      </c>
      <c r="P69" s="29" t="s">
        <v>107</v>
      </c>
      <c r="Q69" s="29" t="s">
        <v>107</v>
      </c>
      <c r="R69" s="29" t="s">
        <v>107</v>
      </c>
      <c r="S69" s="62"/>
      <c r="T69" s="62"/>
    </row>
    <row r="70" spans="1:155" ht="36.65" customHeight="1" x14ac:dyDescent="0.35">
      <c r="B70" s="130" t="s">
        <v>108</v>
      </c>
      <c r="C70" s="126"/>
      <c r="D70" s="62"/>
      <c r="E70" s="62"/>
      <c r="F70" s="62"/>
      <c r="G70" s="62"/>
      <c r="H70" s="62"/>
      <c r="I70" s="62"/>
      <c r="J70" s="62"/>
      <c r="K70" s="62"/>
      <c r="L70" s="29" t="s">
        <v>107</v>
      </c>
      <c r="M70" s="29" t="s">
        <v>107</v>
      </c>
      <c r="N70" s="29" t="s">
        <v>107</v>
      </c>
      <c r="O70" s="29" t="s">
        <v>107</v>
      </c>
      <c r="P70" s="29" t="s">
        <v>107</v>
      </c>
      <c r="Q70" s="29" t="s">
        <v>107</v>
      </c>
      <c r="R70" s="29" t="s">
        <v>107</v>
      </c>
      <c r="S70" s="62"/>
      <c r="T70" s="62"/>
    </row>
    <row r="71" spans="1:155" ht="14.5" customHeight="1" x14ac:dyDescent="0.35">
      <c r="B71" s="62"/>
      <c r="C71" s="62"/>
      <c r="D71" s="62"/>
      <c r="E71" s="62"/>
      <c r="F71" s="62"/>
      <c r="G71" s="62"/>
      <c r="H71" s="62"/>
      <c r="I71" s="62"/>
      <c r="J71" s="62"/>
      <c r="K71" s="62"/>
      <c r="L71" s="62"/>
      <c r="M71" s="62"/>
      <c r="N71" s="62"/>
      <c r="O71" s="62"/>
      <c r="P71" s="62"/>
      <c r="Q71" s="62"/>
      <c r="R71" s="62"/>
      <c r="S71" s="62"/>
      <c r="T71" s="62"/>
    </row>
    <row r="72" spans="1:155" ht="14.5" customHeight="1" x14ac:dyDescent="0.35">
      <c r="A72" s="62"/>
      <c r="B72" s="131"/>
      <c r="C72" s="131"/>
      <c r="D72" s="131"/>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row>
    <row r="73" spans="1:155" ht="42.65" customHeight="1" x14ac:dyDescent="0.35">
      <c r="A73" s="132"/>
      <c r="B73" s="133" t="s">
        <v>320</v>
      </c>
      <c r="C73" s="134"/>
      <c r="D73" s="135" t="s">
        <v>52</v>
      </c>
      <c r="E73" s="395"/>
      <c r="F73" s="396"/>
      <c r="G73" s="396"/>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row>
    <row r="74" spans="1:155" ht="14.5" customHeight="1" x14ac:dyDescent="0.35">
      <c r="A74" s="132"/>
      <c r="B74" s="397" t="s">
        <v>109</v>
      </c>
      <c r="C74" s="136"/>
      <c r="D74" s="137"/>
      <c r="E74" s="138"/>
      <c r="F74" s="139"/>
      <c r="G74" s="139"/>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row>
    <row r="75" spans="1:155" ht="14.5" customHeight="1" x14ac:dyDescent="0.35">
      <c r="A75" s="132"/>
      <c r="B75" s="397"/>
      <c r="C75" s="140"/>
      <c r="D75" s="141" t="s">
        <v>193</v>
      </c>
      <c r="E75" s="142"/>
      <c r="F75" s="143"/>
      <c r="G75" s="143"/>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row>
    <row r="76" spans="1:155" ht="14.5" customHeight="1" x14ac:dyDescent="0.35">
      <c r="A76" s="132"/>
      <c r="B76" s="144" t="s">
        <v>62</v>
      </c>
      <c r="C76" s="145"/>
      <c r="D76" s="146"/>
      <c r="E76" s="147"/>
      <c r="F76" s="148"/>
      <c r="G76" s="148"/>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row>
    <row r="77" spans="1:155" ht="14.5" customHeight="1" x14ac:dyDescent="0.35">
      <c r="A77" s="132"/>
      <c r="B77" s="149" t="s">
        <v>63</v>
      </c>
      <c r="C77" s="150"/>
      <c r="D77" s="151" t="s">
        <v>64</v>
      </c>
      <c r="E77" s="152"/>
      <c r="F77" s="153"/>
      <c r="G77" s="153"/>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row>
    <row r="78" spans="1:155" ht="14.5" customHeight="1" x14ac:dyDescent="0.35">
      <c r="A78" s="132"/>
      <c r="B78" s="144" t="s">
        <v>110</v>
      </c>
      <c r="C78" s="154"/>
      <c r="D78" s="155"/>
      <c r="E78" s="152"/>
      <c r="F78" s="153"/>
      <c r="G78" s="153"/>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row>
    <row r="79" spans="1:155" ht="14.5" customHeight="1" x14ac:dyDescent="0.35">
      <c r="A79" s="132"/>
      <c r="B79" s="156" t="s">
        <v>66</v>
      </c>
      <c r="C79" s="157"/>
      <c r="D79" s="146"/>
      <c r="E79" s="147"/>
      <c r="F79" s="148"/>
      <c r="G79" s="148"/>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row>
    <row r="80" spans="1:155" ht="14.5" customHeight="1" x14ac:dyDescent="0.35">
      <c r="A80" s="132"/>
      <c r="B80" s="156" t="s">
        <v>67</v>
      </c>
      <c r="C80" s="157"/>
      <c r="D80" s="146"/>
      <c r="E80" s="147"/>
      <c r="F80" s="148"/>
      <c r="G80" s="148"/>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row>
    <row r="81" spans="1:155" ht="14.5" customHeight="1" x14ac:dyDescent="0.35">
      <c r="A81" s="132"/>
      <c r="B81" s="144" t="s">
        <v>68</v>
      </c>
      <c r="C81" s="154"/>
      <c r="D81" s="146"/>
      <c r="E81" s="147"/>
      <c r="F81" s="148"/>
      <c r="G81" s="148"/>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row>
    <row r="82" spans="1:155" ht="14.5" customHeight="1" x14ac:dyDescent="0.35">
      <c r="A82" s="132"/>
      <c r="B82" s="144" t="s">
        <v>69</v>
      </c>
      <c r="C82" s="154"/>
      <c r="D82" s="146"/>
      <c r="E82" s="147"/>
      <c r="F82" s="148"/>
      <c r="G82" s="148"/>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row>
    <row r="83" spans="1:155" ht="14.5" customHeight="1" x14ac:dyDescent="0.35">
      <c r="A83" s="132"/>
      <c r="B83" s="144" t="s">
        <v>70</v>
      </c>
      <c r="C83" s="154"/>
      <c r="D83" s="146"/>
      <c r="E83" s="147"/>
      <c r="F83" s="148"/>
      <c r="G83" s="148"/>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row>
    <row r="84" spans="1:155" ht="14.5" customHeight="1" x14ac:dyDescent="0.35">
      <c r="A84" s="132"/>
      <c r="B84" s="30"/>
      <c r="C84" s="21"/>
      <c r="D84" s="23"/>
      <c r="E84" s="158"/>
      <c r="F84" s="159"/>
      <c r="G84" s="159"/>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row>
    <row r="85" spans="1:155" ht="14.5" customHeight="1" x14ac:dyDescent="0.35">
      <c r="A85" s="132"/>
      <c r="B85" s="149" t="s">
        <v>76</v>
      </c>
      <c r="C85" s="160"/>
      <c r="D85" s="161" t="s">
        <v>77</v>
      </c>
      <c r="E85" s="162"/>
      <c r="F85" s="163"/>
      <c r="G85" s="163"/>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row>
    <row r="86" spans="1:155" ht="14.5" customHeight="1" x14ac:dyDescent="0.35">
      <c r="A86" s="132"/>
      <c r="B86" s="164" t="s">
        <v>78</v>
      </c>
      <c r="C86" s="165"/>
      <c r="D86" s="166"/>
      <c r="E86" s="167"/>
      <c r="F86" s="168"/>
      <c r="G86" s="168"/>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row>
    <row r="87" spans="1:155" ht="14.5" customHeight="1" x14ac:dyDescent="0.35">
      <c r="A87" s="62"/>
      <c r="B87" s="169"/>
      <c r="C87" s="169"/>
      <c r="D87" s="169"/>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row>
    <row r="88" spans="1:155" ht="14.5" customHeight="1" x14ac:dyDescent="0.3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row>
    <row r="89" spans="1:155" ht="14.5" customHeight="1" x14ac:dyDescent="0.3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row>
    <row r="90" spans="1:155" ht="14.5" customHeight="1" x14ac:dyDescent="0.35">
      <c r="A90" s="62"/>
      <c r="B90" s="131"/>
      <c r="C90" s="131"/>
      <c r="D90" s="131"/>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row>
    <row r="91" spans="1:155" ht="14.5" customHeight="1" x14ac:dyDescent="0.35">
      <c r="A91" s="132"/>
      <c r="B91" s="398" t="s">
        <v>321</v>
      </c>
      <c r="C91" s="399"/>
      <c r="D91" s="400"/>
      <c r="E91" s="31"/>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row>
    <row r="92" spans="1:155" ht="15.65" customHeight="1" x14ac:dyDescent="0.35">
      <c r="A92" s="132"/>
      <c r="B92" s="401"/>
      <c r="C92" s="394"/>
      <c r="D92" s="402"/>
      <c r="E92" s="170" t="s">
        <v>111</v>
      </c>
      <c r="F92" s="171"/>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row>
    <row r="93" spans="1:155" ht="31" customHeight="1" x14ac:dyDescent="0.35">
      <c r="A93" s="132"/>
      <c r="B93" s="172" t="s">
        <v>322</v>
      </c>
      <c r="C93" s="101"/>
      <c r="D93" s="103"/>
      <c r="E93" s="173" t="s">
        <v>194</v>
      </c>
      <c r="F93" s="173" t="s">
        <v>242</v>
      </c>
      <c r="G93" s="173" t="s">
        <v>243</v>
      </c>
      <c r="H93" s="173" t="s">
        <v>244</v>
      </c>
      <c r="I93" s="173" t="s">
        <v>245</v>
      </c>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row>
    <row r="94" spans="1:155" ht="14.5" customHeight="1" x14ac:dyDescent="0.35">
      <c r="A94" s="132"/>
      <c r="B94" s="174" t="s">
        <v>93</v>
      </c>
      <c r="C94" s="175"/>
      <c r="D94" s="111" t="s">
        <v>94</v>
      </c>
      <c r="E94" s="112" t="s">
        <v>64</v>
      </c>
      <c r="F94" s="112" t="s">
        <v>64</v>
      </c>
      <c r="G94" s="112" t="s">
        <v>64</v>
      </c>
      <c r="H94" s="112" t="s">
        <v>64</v>
      </c>
      <c r="I94" s="112" t="s">
        <v>64</v>
      </c>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row>
    <row r="95" spans="1:155" ht="14.5" customHeight="1" x14ac:dyDescent="0.35">
      <c r="A95" s="132"/>
      <c r="B95" s="176" t="s">
        <v>112</v>
      </c>
      <c r="C95" s="177"/>
      <c r="D95" s="178"/>
      <c r="E95" s="179"/>
      <c r="F95" s="179"/>
      <c r="G95" s="179"/>
      <c r="H95" s="179"/>
      <c r="I95" s="179"/>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row>
    <row r="96" spans="1:155" ht="14.5" customHeight="1" x14ac:dyDescent="0.35">
      <c r="A96" s="132"/>
      <c r="B96" s="119" t="s">
        <v>95</v>
      </c>
      <c r="C96" s="180"/>
      <c r="D96" s="178" t="s">
        <v>113</v>
      </c>
      <c r="E96" s="181">
        <v>0</v>
      </c>
      <c r="F96" s="181">
        <v>0</v>
      </c>
      <c r="G96" s="181">
        <v>0</v>
      </c>
      <c r="H96" s="181">
        <v>0</v>
      </c>
      <c r="I96" s="181">
        <v>0</v>
      </c>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row>
    <row r="97" spans="1:155" ht="14.5" customHeight="1" x14ac:dyDescent="0.35">
      <c r="A97" s="132"/>
      <c r="B97" s="119" t="s">
        <v>96</v>
      </c>
      <c r="C97" s="180"/>
      <c r="D97" s="178" t="s">
        <v>113</v>
      </c>
      <c r="E97" s="181">
        <v>0</v>
      </c>
      <c r="F97" s="181">
        <v>0</v>
      </c>
      <c r="G97" s="181">
        <v>0</v>
      </c>
      <c r="H97" s="181">
        <v>0</v>
      </c>
      <c r="I97" s="181">
        <v>0</v>
      </c>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row>
    <row r="98" spans="1:155" ht="14.5" customHeight="1" x14ac:dyDescent="0.35">
      <c r="A98" s="132"/>
      <c r="B98" s="119" t="s">
        <v>97</v>
      </c>
      <c r="C98" s="180"/>
      <c r="D98" s="178" t="s">
        <v>113</v>
      </c>
      <c r="E98" s="181">
        <v>0</v>
      </c>
      <c r="F98" s="181">
        <v>0</v>
      </c>
      <c r="G98" s="181">
        <v>0</v>
      </c>
      <c r="H98" s="181">
        <v>0</v>
      </c>
      <c r="I98" s="181">
        <v>0</v>
      </c>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row>
    <row r="99" spans="1:155" ht="14.5" customHeight="1" x14ac:dyDescent="0.35">
      <c r="A99" s="132"/>
      <c r="B99" s="119" t="s">
        <v>19</v>
      </c>
      <c r="C99" s="180"/>
      <c r="D99" s="178" t="s">
        <v>113</v>
      </c>
      <c r="E99" s="181">
        <v>0</v>
      </c>
      <c r="F99" s="181">
        <v>0</v>
      </c>
      <c r="G99" s="181">
        <v>0</v>
      </c>
      <c r="H99" s="181">
        <v>0</v>
      </c>
      <c r="I99" s="181">
        <v>0</v>
      </c>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row>
    <row r="100" spans="1:155" ht="14.5" customHeight="1" x14ac:dyDescent="0.35">
      <c r="A100" s="132"/>
      <c r="B100" s="119" t="s">
        <v>114</v>
      </c>
      <c r="C100" s="180"/>
      <c r="D100" s="178" t="s">
        <v>113</v>
      </c>
      <c r="E100" s="181">
        <v>0</v>
      </c>
      <c r="F100" s="181">
        <v>0</v>
      </c>
      <c r="G100" s="181">
        <v>0</v>
      </c>
      <c r="H100" s="181">
        <v>0</v>
      </c>
      <c r="I100" s="181">
        <v>0</v>
      </c>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row>
    <row r="101" spans="1:155" ht="14.5" customHeight="1" x14ac:dyDescent="0.35">
      <c r="A101" s="132"/>
      <c r="B101" s="119" t="s">
        <v>21</v>
      </c>
      <c r="C101" s="180"/>
      <c r="D101" s="178" t="s">
        <v>113</v>
      </c>
      <c r="E101" s="181">
        <v>0</v>
      </c>
      <c r="F101" s="181">
        <v>0</v>
      </c>
      <c r="G101" s="181">
        <v>0</v>
      </c>
      <c r="H101" s="181">
        <v>0</v>
      </c>
      <c r="I101" s="181">
        <v>0</v>
      </c>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row>
    <row r="102" spans="1:155" ht="14.5" customHeight="1" x14ac:dyDescent="0.35">
      <c r="A102" s="132"/>
      <c r="B102" s="119" t="s">
        <v>22</v>
      </c>
      <c r="C102" s="180"/>
      <c r="D102" s="178" t="s">
        <v>113</v>
      </c>
      <c r="E102" s="181">
        <v>0</v>
      </c>
      <c r="F102" s="181">
        <v>0</v>
      </c>
      <c r="G102" s="181">
        <v>0</v>
      </c>
      <c r="H102" s="181">
        <v>0</v>
      </c>
      <c r="I102" s="181">
        <v>0</v>
      </c>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row>
    <row r="103" spans="1:155" ht="14.5" customHeight="1" x14ac:dyDescent="0.35">
      <c r="A103" s="132"/>
      <c r="B103" s="119" t="s">
        <v>115</v>
      </c>
      <c r="C103" s="180"/>
      <c r="D103" s="178" t="s">
        <v>113</v>
      </c>
      <c r="E103" s="181">
        <v>0</v>
      </c>
      <c r="F103" s="181">
        <v>0</v>
      </c>
      <c r="G103" s="181">
        <v>0</v>
      </c>
      <c r="H103" s="181">
        <v>0</v>
      </c>
      <c r="I103" s="181">
        <v>0</v>
      </c>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row>
    <row r="104" spans="1:155" ht="14.5" customHeight="1" x14ac:dyDescent="0.35">
      <c r="A104" s="132"/>
      <c r="B104" s="119" t="s">
        <v>101</v>
      </c>
      <c r="C104" s="180"/>
      <c r="D104" s="178" t="s">
        <v>113</v>
      </c>
      <c r="E104" s="181">
        <v>0</v>
      </c>
      <c r="F104" s="181">
        <v>0</v>
      </c>
      <c r="G104" s="181">
        <v>0</v>
      </c>
      <c r="H104" s="181">
        <v>0</v>
      </c>
      <c r="I104" s="181">
        <v>0</v>
      </c>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row>
    <row r="105" spans="1:155" ht="14.5" customHeight="1" x14ac:dyDescent="0.35">
      <c r="A105" s="132"/>
      <c r="B105" s="119" t="s">
        <v>195</v>
      </c>
      <c r="C105" s="180"/>
      <c r="D105" s="178" t="s">
        <v>113</v>
      </c>
      <c r="E105" s="181">
        <v>0</v>
      </c>
      <c r="F105" s="181">
        <v>0</v>
      </c>
      <c r="G105" s="181">
        <v>0</v>
      </c>
      <c r="H105" s="181">
        <v>0</v>
      </c>
      <c r="I105" s="181">
        <v>0</v>
      </c>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row>
    <row r="106" spans="1:155" ht="14.5" customHeight="1" x14ac:dyDescent="0.35">
      <c r="A106" s="132"/>
      <c r="B106" s="119"/>
      <c r="C106" s="180"/>
      <c r="D106" s="178" t="s">
        <v>113</v>
      </c>
      <c r="E106" s="181">
        <v>0</v>
      </c>
      <c r="F106" s="181">
        <v>0</v>
      </c>
      <c r="G106" s="181">
        <v>0</v>
      </c>
      <c r="H106" s="181">
        <v>0</v>
      </c>
      <c r="I106" s="181">
        <v>0</v>
      </c>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row>
    <row r="107" spans="1:155" ht="14.5" customHeight="1" x14ac:dyDescent="0.35">
      <c r="A107" s="132"/>
      <c r="B107" s="119"/>
      <c r="C107" s="180"/>
      <c r="D107" s="178" t="s">
        <v>113</v>
      </c>
      <c r="E107" s="181">
        <v>0</v>
      </c>
      <c r="F107" s="181">
        <v>0</v>
      </c>
      <c r="G107" s="181">
        <v>0</v>
      </c>
      <c r="H107" s="181">
        <v>0</v>
      </c>
      <c r="I107" s="181">
        <v>0</v>
      </c>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row>
    <row r="108" spans="1:155" ht="14.5" customHeight="1" x14ac:dyDescent="0.35">
      <c r="A108" s="132"/>
      <c r="B108" s="176" t="s">
        <v>116</v>
      </c>
      <c r="C108" s="177"/>
      <c r="D108" s="178"/>
      <c r="E108" s="181"/>
      <c r="F108" s="181"/>
      <c r="G108" s="181"/>
      <c r="H108" s="181"/>
      <c r="I108" s="181"/>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row>
    <row r="109" spans="1:155" ht="14.5" customHeight="1" x14ac:dyDescent="0.35">
      <c r="A109" s="132"/>
      <c r="B109" s="119" t="s">
        <v>117</v>
      </c>
      <c r="C109" s="180"/>
      <c r="D109" s="117">
        <v>13</v>
      </c>
      <c r="E109" s="181">
        <v>0</v>
      </c>
      <c r="F109" s="181">
        <v>0</v>
      </c>
      <c r="G109" s="181">
        <v>0</v>
      </c>
      <c r="H109" s="181">
        <v>0</v>
      </c>
      <c r="I109" s="181">
        <v>0</v>
      </c>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row>
    <row r="110" spans="1:155" ht="14.5" customHeight="1" x14ac:dyDescent="0.35">
      <c r="A110" s="132"/>
      <c r="B110" s="119" t="s">
        <v>117</v>
      </c>
      <c r="C110" s="180"/>
      <c r="D110" s="117">
        <v>14</v>
      </c>
      <c r="E110" s="181">
        <v>0</v>
      </c>
      <c r="F110" s="181">
        <v>0</v>
      </c>
      <c r="G110" s="181">
        <v>0</v>
      </c>
      <c r="H110" s="181">
        <v>0</v>
      </c>
      <c r="I110" s="181">
        <v>0</v>
      </c>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row>
    <row r="111" spans="1:155" ht="14.5" customHeight="1" x14ac:dyDescent="0.35">
      <c r="A111" s="132"/>
      <c r="B111" s="119"/>
      <c r="C111" s="180"/>
      <c r="D111" s="117"/>
      <c r="E111" s="181"/>
      <c r="F111" s="181"/>
      <c r="G111" s="181"/>
      <c r="H111" s="181"/>
      <c r="I111" s="181"/>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row>
    <row r="112" spans="1:155" ht="14.5" customHeight="1" x14ac:dyDescent="0.35">
      <c r="A112" s="132"/>
      <c r="B112" s="176"/>
      <c r="C112" s="177"/>
      <c r="D112" s="117"/>
      <c r="E112" s="181"/>
      <c r="F112" s="181"/>
      <c r="G112" s="181"/>
      <c r="H112" s="181"/>
      <c r="I112" s="181"/>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row>
    <row r="113" spans="1:155" ht="48.75" customHeight="1" x14ac:dyDescent="0.35">
      <c r="A113" s="132"/>
      <c r="B113" s="182" t="s">
        <v>118</v>
      </c>
      <c r="C113" s="180"/>
      <c r="D113" s="183">
        <v>15</v>
      </c>
      <c r="E113" s="184">
        <v>0</v>
      </c>
      <c r="F113" s="184">
        <v>0</v>
      </c>
      <c r="G113" s="184">
        <v>0</v>
      </c>
      <c r="H113" s="184">
        <v>0</v>
      </c>
      <c r="I113" s="184">
        <v>0</v>
      </c>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row>
    <row r="114" spans="1:155" ht="14.5" customHeight="1" x14ac:dyDescent="0.35">
      <c r="A114" s="132"/>
      <c r="B114" s="119" t="s">
        <v>119</v>
      </c>
      <c r="C114" s="180"/>
      <c r="D114" s="117">
        <v>16</v>
      </c>
      <c r="E114" s="181">
        <v>0</v>
      </c>
      <c r="F114" s="181">
        <v>0</v>
      </c>
      <c r="G114" s="181">
        <v>0</v>
      </c>
      <c r="H114" s="181">
        <v>0</v>
      </c>
      <c r="I114" s="181">
        <v>0</v>
      </c>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row>
    <row r="115" spans="1:155" ht="14.5" customHeight="1" x14ac:dyDescent="0.35">
      <c r="A115" s="132"/>
      <c r="B115" s="119" t="s">
        <v>120</v>
      </c>
      <c r="C115" s="180"/>
      <c r="D115" s="117">
        <v>17</v>
      </c>
      <c r="E115" s="181">
        <v>0</v>
      </c>
      <c r="F115" s="181">
        <v>0</v>
      </c>
      <c r="G115" s="181">
        <v>0</v>
      </c>
      <c r="H115" s="181">
        <v>0</v>
      </c>
      <c r="I115" s="181">
        <v>0</v>
      </c>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row>
    <row r="116" spans="1:155" ht="14.5" customHeight="1" x14ac:dyDescent="0.35">
      <c r="A116" s="132"/>
      <c r="B116" s="119" t="s">
        <v>121</v>
      </c>
      <c r="C116" s="180"/>
      <c r="D116" s="117">
        <v>18</v>
      </c>
      <c r="E116" s="181">
        <v>0</v>
      </c>
      <c r="F116" s="181">
        <v>0</v>
      </c>
      <c r="G116" s="181">
        <v>0</v>
      </c>
      <c r="H116" s="181">
        <v>0</v>
      </c>
      <c r="I116" s="181">
        <v>0</v>
      </c>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row>
    <row r="117" spans="1:155" ht="14.5" customHeight="1" x14ac:dyDescent="0.35">
      <c r="A117" s="132"/>
      <c r="B117" s="119"/>
      <c r="C117" s="180"/>
      <c r="D117" s="117"/>
      <c r="E117" s="181"/>
      <c r="F117" s="181"/>
      <c r="G117" s="181"/>
      <c r="H117" s="181"/>
      <c r="I117" s="181"/>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row>
    <row r="118" spans="1:155" ht="14.5" customHeight="1" x14ac:dyDescent="0.35">
      <c r="A118" s="132"/>
      <c r="B118" s="185" t="s">
        <v>233</v>
      </c>
      <c r="C118" s="177"/>
      <c r="D118" s="117"/>
      <c r="E118" s="181"/>
      <c r="F118" s="181"/>
      <c r="G118" s="181"/>
      <c r="H118" s="181"/>
      <c r="I118" s="181"/>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row>
    <row r="119" spans="1:155" ht="14.5" customHeight="1" x14ac:dyDescent="0.35">
      <c r="A119" s="186"/>
      <c r="B119" s="187" t="s">
        <v>196</v>
      </c>
      <c r="C119" s="177"/>
      <c r="D119" s="117">
        <v>19</v>
      </c>
      <c r="E119" s="188">
        <f>'refurb. inv. for CY202829'!I33</f>
        <v>0</v>
      </c>
      <c r="F119" s="188">
        <f>'refurb. inv. for CY202829'!J33</f>
        <v>0</v>
      </c>
      <c r="G119" s="188">
        <f>'refurb. inv. for CY202829'!K33</f>
        <v>0</v>
      </c>
      <c r="H119" s="188">
        <f>'refurb. inv. for CY202829'!L33</f>
        <v>0</v>
      </c>
      <c r="I119" s="188">
        <f>'refurb. inv. for CY202829'!M33</f>
        <v>0</v>
      </c>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row>
    <row r="120" spans="1:155" ht="14.5" customHeight="1" x14ac:dyDescent="0.35">
      <c r="A120" s="186"/>
      <c r="B120" s="187"/>
      <c r="C120" s="177"/>
      <c r="D120" s="117"/>
      <c r="E120" s="181"/>
      <c r="F120" s="181"/>
      <c r="G120" s="181"/>
      <c r="H120" s="181"/>
      <c r="I120" s="181"/>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row>
    <row r="121" spans="1:155" ht="14.5" customHeight="1" x14ac:dyDescent="0.35">
      <c r="A121" s="186"/>
      <c r="B121" s="185" t="s">
        <v>234</v>
      </c>
      <c r="C121" s="177"/>
      <c r="D121" s="117"/>
      <c r="E121" s="181"/>
      <c r="F121" s="181"/>
      <c r="G121" s="181"/>
      <c r="H121" s="181"/>
      <c r="I121" s="181"/>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row>
    <row r="122" spans="1:155" ht="30.5" customHeight="1" x14ac:dyDescent="0.35">
      <c r="A122" s="132"/>
      <c r="B122" s="189" t="s">
        <v>351</v>
      </c>
      <c r="C122" s="180"/>
      <c r="D122" s="117">
        <v>20</v>
      </c>
      <c r="E122" s="188">
        <f>-('UFI for CY202728'!C68+'UFI for CY202627'!C68+'UFI for CY202526'!C68+'UFI for CY202425'!C70+'UFI for CY202324'!C70)</f>
        <v>0</v>
      </c>
      <c r="F122" s="188">
        <f>-('UFI for CY202728'!C68+'UFI for CY202627'!C68+'UFI for CY202526'!C68+'UFI for CY202425'!C70+'UFI for CY202324'!C70)</f>
        <v>0</v>
      </c>
      <c r="G122" s="188">
        <f>-('UFI for CY202728'!C68+'UFI for CY202627'!C68+'UFI for CY202526'!C68+'UFI for CY202425'!C70+'UFI for CY202324'!C70)</f>
        <v>0</v>
      </c>
      <c r="H122" s="188">
        <f>-('UFI for CY202728'!C68+'UFI for CY202627'!C68+'UFI for CY202526'!C68+'UFI for CY202425'!C70+'UFI for CY202324'!C70)</f>
        <v>0</v>
      </c>
      <c r="I122" s="188">
        <f>-('UFI for CY202728'!C68+'UFI for CY202627'!C68+'UFI for CY202526'!C68+'UFI for CY202425'!C70+'UFI for CY202324'!C70)</f>
        <v>0</v>
      </c>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row>
    <row r="123" spans="1:155" ht="14.5" customHeight="1" x14ac:dyDescent="0.35">
      <c r="A123" s="132"/>
      <c r="B123" s="189" t="s">
        <v>122</v>
      </c>
      <c r="C123" s="180"/>
      <c r="D123" s="190"/>
      <c r="E123" s="181"/>
      <c r="F123" s="181"/>
      <c r="G123" s="181"/>
      <c r="H123" s="181"/>
      <c r="I123" s="181"/>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row>
    <row r="124" spans="1:155" ht="14.5" customHeight="1" x14ac:dyDescent="0.35">
      <c r="A124" s="132"/>
      <c r="B124" s="119"/>
      <c r="C124" s="180"/>
      <c r="D124" s="117"/>
      <c r="E124" s="191"/>
      <c r="F124" s="191"/>
      <c r="G124" s="191"/>
      <c r="H124" s="191"/>
      <c r="I124" s="191"/>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row>
    <row r="125" spans="1:155" ht="15" customHeight="1" thickBot="1" x14ac:dyDescent="0.4">
      <c r="A125" s="132"/>
      <c r="B125" s="192" t="s">
        <v>238</v>
      </c>
      <c r="C125" s="193"/>
      <c r="D125" s="117"/>
      <c r="E125" s="194">
        <f>SUM(E96:E122)</f>
        <v>0</v>
      </c>
      <c r="F125" s="194">
        <f>SUM(F96:F122)</f>
        <v>0</v>
      </c>
      <c r="G125" s="194">
        <f>SUM(G96:G122)</f>
        <v>0</v>
      </c>
      <c r="H125" s="194">
        <f>SUM(H96:H122)</f>
        <v>0</v>
      </c>
      <c r="I125" s="194">
        <f>SUM(I96:I122)</f>
        <v>0</v>
      </c>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row>
    <row r="126" spans="1:155" ht="15" customHeight="1" thickTop="1" x14ac:dyDescent="0.35">
      <c r="A126" s="132"/>
      <c r="B126" s="119"/>
      <c r="C126" s="180"/>
      <c r="D126" s="117"/>
      <c r="E126" s="195"/>
      <c r="F126" s="195"/>
      <c r="G126" s="195"/>
      <c r="H126" s="195"/>
      <c r="I126" s="195"/>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row>
    <row r="127" spans="1:155" ht="15" customHeight="1" x14ac:dyDescent="0.35">
      <c r="A127" s="132"/>
      <c r="B127" s="192" t="s">
        <v>239</v>
      </c>
      <c r="C127" s="180"/>
      <c r="D127" s="117"/>
      <c r="E127" s="181">
        <f>AVERAGE(E125:I125)</f>
        <v>0</v>
      </c>
      <c r="F127" s="179"/>
      <c r="G127" s="179"/>
      <c r="H127" s="179"/>
      <c r="I127" s="179"/>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row>
    <row r="128" spans="1:155" ht="15" customHeight="1" x14ac:dyDescent="0.35">
      <c r="A128" s="132"/>
      <c r="B128" s="119"/>
      <c r="C128" s="180"/>
      <c r="D128" s="117"/>
      <c r="E128" s="179"/>
      <c r="F128" s="179"/>
      <c r="G128" s="179"/>
      <c r="H128" s="179"/>
      <c r="I128" s="179"/>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row>
    <row r="129" spans="1:155" ht="14.5" customHeight="1" x14ac:dyDescent="0.35">
      <c r="A129" s="132"/>
      <c r="B129" s="187" t="s">
        <v>123</v>
      </c>
      <c r="C129" s="180"/>
      <c r="D129" s="117">
        <v>21</v>
      </c>
      <c r="E129" s="196">
        <v>100000</v>
      </c>
      <c r="F129" s="196"/>
      <c r="G129" s="196"/>
      <c r="H129" s="196"/>
      <c r="I129" s="196"/>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row>
    <row r="130" spans="1:155" ht="14.5" customHeight="1" x14ac:dyDescent="0.35">
      <c r="A130" s="132"/>
      <c r="B130" s="119"/>
      <c r="C130" s="180"/>
      <c r="D130" s="117"/>
      <c r="E130" s="179"/>
      <c r="F130" s="179"/>
      <c r="G130" s="179"/>
      <c r="H130" s="179"/>
      <c r="I130" s="179"/>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row>
    <row r="131" spans="1:155" ht="14.5" customHeight="1" x14ac:dyDescent="0.35">
      <c r="B131" s="197" t="s">
        <v>341</v>
      </c>
      <c r="C131" s="198"/>
      <c r="D131" s="199"/>
      <c r="E131" s="200">
        <f>-E127/(E129/1000)</f>
        <v>0</v>
      </c>
      <c r="F131" s="200"/>
      <c r="G131" s="200"/>
      <c r="H131" s="200"/>
      <c r="I131" s="200"/>
      <c r="J131" s="62"/>
      <c r="K131" s="62"/>
      <c r="L131" s="62"/>
    </row>
    <row r="132" spans="1:155" ht="18.649999999999999" customHeight="1" x14ac:dyDescent="0.35">
      <c r="A132" s="62"/>
      <c r="B132" s="389" t="s">
        <v>350</v>
      </c>
      <c r="C132" s="390"/>
      <c r="D132" s="390"/>
      <c r="E132" s="390"/>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row>
    <row r="133" spans="1:155" ht="14.5" customHeight="1" x14ac:dyDescent="0.35">
      <c r="B133" s="62"/>
      <c r="C133" s="62"/>
      <c r="D133" s="62"/>
      <c r="E133" s="62"/>
      <c r="F133" s="62"/>
      <c r="G133" s="62"/>
      <c r="H133" s="62"/>
      <c r="I133" s="62"/>
      <c r="J133" s="62"/>
      <c r="K133" s="62"/>
      <c r="L133" s="62"/>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row>
    <row r="134" spans="1:155" ht="14.5" customHeight="1" x14ac:dyDescent="0.35">
      <c r="B134" s="62"/>
      <c r="C134" s="62"/>
      <c r="D134" s="62"/>
      <c r="E134" s="62"/>
      <c r="F134" s="62"/>
      <c r="G134" s="62"/>
      <c r="H134" s="62"/>
      <c r="I134" s="62"/>
      <c r="J134" s="62"/>
      <c r="K134" s="62"/>
      <c r="L134" s="62"/>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row>
    <row r="135" spans="1:155" ht="14.5" customHeight="1" x14ac:dyDescent="0.35">
      <c r="B135" s="62"/>
      <c r="C135" s="62"/>
      <c r="D135" s="62"/>
      <c r="E135" s="62"/>
      <c r="F135" s="62"/>
      <c r="G135" s="62"/>
      <c r="H135" s="62"/>
      <c r="I135" s="62"/>
      <c r="J135" s="62"/>
      <c r="K135" s="62"/>
      <c r="L135" s="62"/>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row>
    <row r="136" spans="1:155" ht="14.5" customHeight="1" x14ac:dyDescent="0.35">
      <c r="B136" s="62"/>
      <c r="C136" s="62"/>
      <c r="D136" s="62"/>
      <c r="E136" s="62"/>
      <c r="F136" s="62"/>
      <c r="G136" s="62"/>
      <c r="H136" s="62"/>
      <c r="I136" s="62"/>
      <c r="J136" s="62"/>
      <c r="K136" s="62"/>
      <c r="L136" s="62"/>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row>
    <row r="137" spans="1:155" ht="14.5" customHeight="1" x14ac:dyDescent="0.35">
      <c r="B137" s="62"/>
      <c r="C137" s="62"/>
      <c r="D137" s="62"/>
      <c r="E137" s="62"/>
      <c r="F137" s="62"/>
      <c r="G137" s="62"/>
      <c r="H137" s="62"/>
      <c r="I137" s="62"/>
      <c r="J137" s="62"/>
      <c r="K137" s="62"/>
      <c r="L137" s="62"/>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row>
    <row r="138" spans="1:155" ht="14.5" customHeight="1" x14ac:dyDescent="0.35">
      <c r="B138" s="62"/>
      <c r="C138" s="62"/>
      <c r="D138" s="62"/>
      <c r="E138" s="62"/>
      <c r="F138" s="62"/>
      <c r="G138" s="62"/>
      <c r="H138" s="62"/>
      <c r="I138" s="62"/>
      <c r="J138" s="62"/>
      <c r="K138" s="62"/>
      <c r="L138" s="62"/>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row>
    <row r="139" spans="1:155" ht="14.5" customHeight="1" x14ac:dyDescent="0.35">
      <c r="B139" s="62"/>
      <c r="C139" s="62"/>
      <c r="D139" s="62"/>
      <c r="E139" s="62"/>
      <c r="F139" s="62"/>
      <c r="G139" s="62"/>
      <c r="H139" s="62"/>
      <c r="I139" s="62"/>
      <c r="J139" s="62"/>
      <c r="K139" s="62"/>
      <c r="L139" s="62"/>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row>
    <row r="140" spans="1:155" ht="14.5" customHeight="1" x14ac:dyDescent="0.35">
      <c r="B140" s="62"/>
      <c r="C140" s="62"/>
      <c r="D140" s="62"/>
      <c r="E140" s="62"/>
      <c r="F140" s="62"/>
      <c r="G140" s="62"/>
      <c r="H140" s="62"/>
      <c r="I140" s="62"/>
      <c r="J140" s="62"/>
      <c r="K140" s="62"/>
      <c r="L140" s="62"/>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57"/>
      <c r="EE140" s="57"/>
      <c r="EF140" s="57"/>
      <c r="EG140" s="57"/>
      <c r="EH140" s="57"/>
      <c r="EI140" s="57"/>
      <c r="EJ140" s="57"/>
      <c r="EK140" s="57"/>
      <c r="EL140" s="57"/>
      <c r="EM140" s="57"/>
      <c r="EN140" s="57"/>
      <c r="EO140" s="57"/>
      <c r="EP140" s="57"/>
      <c r="EQ140" s="57"/>
      <c r="ER140" s="57"/>
      <c r="ES140" s="57"/>
      <c r="ET140" s="57"/>
      <c r="EU140" s="57"/>
      <c r="EV140" s="57"/>
      <c r="EW140" s="57"/>
      <c r="EX140" s="57"/>
      <c r="EY140" s="57"/>
    </row>
    <row r="141" spans="1:155" ht="14.5" customHeight="1" x14ac:dyDescent="0.35">
      <c r="B141" s="62"/>
      <c r="C141" s="62"/>
      <c r="D141" s="62"/>
      <c r="E141" s="62"/>
      <c r="F141" s="62"/>
      <c r="G141" s="62"/>
      <c r="H141" s="62"/>
      <c r="I141" s="62"/>
      <c r="J141" s="62"/>
      <c r="K141" s="62"/>
      <c r="L141" s="62"/>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row>
    <row r="142" spans="1:155" ht="14.5" customHeight="1" x14ac:dyDescent="0.35">
      <c r="B142" s="62"/>
      <c r="C142" s="62"/>
      <c r="D142" s="62"/>
      <c r="E142" s="62"/>
      <c r="F142" s="62"/>
      <c r="G142" s="62"/>
      <c r="H142" s="62"/>
      <c r="I142" s="62"/>
      <c r="J142" s="62"/>
      <c r="K142" s="62"/>
      <c r="L142" s="62"/>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row>
    <row r="143" spans="1:155" ht="14.5" customHeight="1" x14ac:dyDescent="0.35">
      <c r="B143" s="62"/>
      <c r="C143" s="62"/>
      <c r="D143" s="62"/>
      <c r="E143" s="62"/>
      <c r="F143" s="62"/>
      <c r="G143" s="62"/>
      <c r="H143" s="62"/>
      <c r="I143" s="62"/>
      <c r="J143" s="62"/>
      <c r="K143" s="62"/>
      <c r="L143" s="62"/>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c r="EB143" s="57"/>
      <c r="EC143" s="57"/>
      <c r="ED143" s="57"/>
      <c r="EE143" s="57"/>
      <c r="EF143" s="57"/>
      <c r="EG143" s="57"/>
      <c r="EH143" s="57"/>
      <c r="EI143" s="57"/>
      <c r="EJ143" s="57"/>
      <c r="EK143" s="57"/>
      <c r="EL143" s="57"/>
      <c r="EM143" s="57"/>
      <c r="EN143" s="57"/>
      <c r="EO143" s="57"/>
      <c r="EP143" s="57"/>
      <c r="EQ143" s="57"/>
      <c r="ER143" s="57"/>
      <c r="ES143" s="57"/>
      <c r="ET143" s="57"/>
      <c r="EU143" s="57"/>
      <c r="EV143" s="57"/>
      <c r="EW143" s="57"/>
      <c r="EX143" s="57"/>
      <c r="EY143" s="57"/>
    </row>
    <row r="144" spans="1:155" ht="14.5" customHeight="1" x14ac:dyDescent="0.35">
      <c r="B144" s="62"/>
      <c r="C144" s="62"/>
      <c r="D144" s="62"/>
      <c r="E144" s="62"/>
      <c r="F144" s="62"/>
      <c r="G144" s="62"/>
      <c r="H144" s="62"/>
      <c r="I144" s="62"/>
      <c r="J144" s="62"/>
      <c r="K144" s="62"/>
      <c r="L144" s="62"/>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57"/>
      <c r="EE144" s="57"/>
      <c r="EF144" s="57"/>
      <c r="EG144" s="57"/>
      <c r="EH144" s="57"/>
      <c r="EI144" s="57"/>
      <c r="EJ144" s="57"/>
      <c r="EK144" s="57"/>
      <c r="EL144" s="57"/>
      <c r="EM144" s="57"/>
      <c r="EN144" s="57"/>
      <c r="EO144" s="57"/>
      <c r="EP144" s="57"/>
      <c r="EQ144" s="57"/>
      <c r="ER144" s="57"/>
      <c r="ES144" s="57"/>
      <c r="ET144" s="57"/>
      <c r="EU144" s="57"/>
      <c r="EV144" s="57"/>
      <c r="EW144" s="57"/>
      <c r="EX144" s="57"/>
      <c r="EY144" s="57"/>
    </row>
    <row r="145" spans="2:155" ht="14.5" customHeight="1" x14ac:dyDescent="0.35">
      <c r="B145" s="62"/>
      <c r="C145" s="62"/>
      <c r="D145" s="62"/>
      <c r="E145" s="62"/>
      <c r="F145" s="62"/>
      <c r="G145" s="62"/>
      <c r="H145" s="62"/>
      <c r="I145" s="62"/>
      <c r="J145" s="62"/>
      <c r="K145" s="62"/>
      <c r="L145" s="62"/>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c r="EC145" s="57"/>
      <c r="ED145" s="57"/>
      <c r="EE145" s="57"/>
      <c r="EF145" s="57"/>
      <c r="EG145" s="57"/>
      <c r="EH145" s="57"/>
      <c r="EI145" s="57"/>
      <c r="EJ145" s="57"/>
      <c r="EK145" s="57"/>
      <c r="EL145" s="57"/>
      <c r="EM145" s="57"/>
      <c r="EN145" s="57"/>
      <c r="EO145" s="57"/>
      <c r="EP145" s="57"/>
      <c r="EQ145" s="57"/>
      <c r="ER145" s="57"/>
      <c r="ES145" s="57"/>
      <c r="ET145" s="57"/>
      <c r="EU145" s="57"/>
      <c r="EV145" s="57"/>
      <c r="EW145" s="57"/>
      <c r="EX145" s="57"/>
      <c r="EY145" s="57"/>
    </row>
    <row r="146" spans="2:155" ht="14.5" customHeight="1" x14ac:dyDescent="0.35">
      <c r="B146" s="62"/>
      <c r="C146" s="62"/>
      <c r="D146" s="62"/>
      <c r="E146" s="62"/>
      <c r="F146" s="62"/>
      <c r="G146" s="62"/>
      <c r="H146" s="62"/>
      <c r="I146" s="62"/>
      <c r="J146" s="62"/>
      <c r="K146" s="62"/>
      <c r="L146" s="62"/>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c r="EB146" s="57"/>
      <c r="EC146" s="57"/>
      <c r="ED146" s="57"/>
      <c r="EE146" s="57"/>
      <c r="EF146" s="57"/>
      <c r="EG146" s="57"/>
      <c r="EH146" s="57"/>
      <c r="EI146" s="57"/>
      <c r="EJ146" s="57"/>
      <c r="EK146" s="57"/>
      <c r="EL146" s="57"/>
      <c r="EM146" s="57"/>
      <c r="EN146" s="57"/>
      <c r="EO146" s="57"/>
      <c r="EP146" s="57"/>
      <c r="EQ146" s="57"/>
      <c r="ER146" s="57"/>
      <c r="ES146" s="57"/>
      <c r="ET146" s="57"/>
      <c r="EU146" s="57"/>
      <c r="EV146" s="57"/>
      <c r="EW146" s="57"/>
      <c r="EX146" s="57"/>
      <c r="EY146" s="57"/>
    </row>
    <row r="147" spans="2:155" ht="14.5" customHeight="1" x14ac:dyDescent="0.35">
      <c r="B147" s="62"/>
      <c r="C147" s="62"/>
      <c r="D147" s="62"/>
      <c r="E147" s="62"/>
      <c r="F147" s="62"/>
      <c r="G147" s="62"/>
      <c r="H147" s="62"/>
      <c r="I147" s="62"/>
      <c r="J147" s="62"/>
      <c r="K147" s="62"/>
      <c r="L147" s="62"/>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c r="DZ147" s="57"/>
      <c r="EA147" s="57"/>
      <c r="EB147" s="57"/>
      <c r="EC147" s="57"/>
      <c r="ED147" s="57"/>
      <c r="EE147" s="57"/>
      <c r="EF147" s="57"/>
      <c r="EG147" s="57"/>
      <c r="EH147" s="57"/>
      <c r="EI147" s="57"/>
      <c r="EJ147" s="57"/>
      <c r="EK147" s="57"/>
      <c r="EL147" s="57"/>
      <c r="EM147" s="57"/>
      <c r="EN147" s="57"/>
      <c r="EO147" s="57"/>
      <c r="EP147" s="57"/>
      <c r="EQ147" s="57"/>
      <c r="ER147" s="57"/>
      <c r="ES147" s="57"/>
      <c r="ET147" s="57"/>
      <c r="EU147" s="57"/>
      <c r="EV147" s="57"/>
      <c r="EW147" s="57"/>
      <c r="EX147" s="57"/>
      <c r="EY147" s="57"/>
    </row>
    <row r="148" spans="2:155" ht="14.5" customHeight="1" x14ac:dyDescent="0.35">
      <c r="B148" s="62"/>
      <c r="C148" s="62"/>
      <c r="D148" s="62"/>
      <c r="E148" s="62"/>
      <c r="F148" s="62"/>
      <c r="G148" s="62"/>
      <c r="H148" s="62"/>
      <c r="I148" s="62"/>
      <c r="J148" s="62"/>
      <c r="K148" s="62"/>
      <c r="L148" s="62"/>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57"/>
      <c r="DK148" s="57"/>
      <c r="DL148" s="57"/>
      <c r="DM148" s="57"/>
      <c r="DN148" s="57"/>
      <c r="DO148" s="57"/>
      <c r="DP148" s="57"/>
      <c r="DQ148" s="57"/>
      <c r="DR148" s="57"/>
      <c r="DS148" s="57"/>
      <c r="DT148" s="57"/>
      <c r="DU148" s="57"/>
      <c r="DV148" s="57"/>
      <c r="DW148" s="57"/>
      <c r="DX148" s="57"/>
      <c r="DY148" s="57"/>
      <c r="DZ148" s="57"/>
      <c r="EA148" s="57"/>
      <c r="EB148" s="57"/>
      <c r="EC148" s="57"/>
      <c r="ED148" s="57"/>
      <c r="EE148" s="57"/>
      <c r="EF148" s="57"/>
      <c r="EG148" s="57"/>
      <c r="EH148" s="57"/>
      <c r="EI148" s="57"/>
      <c r="EJ148" s="57"/>
      <c r="EK148" s="57"/>
      <c r="EL148" s="57"/>
      <c r="EM148" s="57"/>
      <c r="EN148" s="57"/>
      <c r="EO148" s="57"/>
      <c r="EP148" s="57"/>
      <c r="EQ148" s="57"/>
      <c r="ER148" s="57"/>
      <c r="ES148" s="57"/>
      <c r="ET148" s="57"/>
      <c r="EU148" s="57"/>
      <c r="EV148" s="57"/>
      <c r="EW148" s="57"/>
      <c r="EX148" s="57"/>
      <c r="EY148" s="57"/>
    </row>
    <row r="149" spans="2:155" ht="14.5" customHeight="1" x14ac:dyDescent="0.35">
      <c r="B149" s="62"/>
      <c r="C149" s="62"/>
      <c r="D149" s="62"/>
      <c r="E149" s="62"/>
      <c r="F149" s="62"/>
      <c r="G149" s="62"/>
      <c r="H149" s="62"/>
      <c r="I149" s="62"/>
      <c r="J149" s="62"/>
      <c r="K149" s="62"/>
      <c r="L149" s="62"/>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c r="EB149" s="57"/>
      <c r="EC149" s="57"/>
      <c r="ED149" s="57"/>
      <c r="EE149" s="57"/>
      <c r="EF149" s="57"/>
      <c r="EG149" s="57"/>
      <c r="EH149" s="57"/>
      <c r="EI149" s="57"/>
      <c r="EJ149" s="57"/>
      <c r="EK149" s="57"/>
      <c r="EL149" s="57"/>
      <c r="EM149" s="57"/>
      <c r="EN149" s="57"/>
      <c r="EO149" s="57"/>
      <c r="EP149" s="57"/>
      <c r="EQ149" s="57"/>
      <c r="ER149" s="57"/>
      <c r="ES149" s="57"/>
      <c r="ET149" s="57"/>
      <c r="EU149" s="57"/>
      <c r="EV149" s="57"/>
      <c r="EW149" s="57"/>
      <c r="EX149" s="57"/>
      <c r="EY149" s="57"/>
    </row>
    <row r="150" spans="2:155" ht="14.5" customHeight="1" x14ac:dyDescent="0.35">
      <c r="B150" s="62"/>
      <c r="C150" s="62"/>
      <c r="D150" s="62"/>
      <c r="E150" s="62"/>
      <c r="F150" s="62"/>
      <c r="G150" s="62"/>
      <c r="H150" s="62"/>
      <c r="I150" s="62"/>
      <c r="J150" s="62"/>
      <c r="K150" s="62"/>
      <c r="L150" s="62"/>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c r="EB150" s="57"/>
      <c r="EC150" s="57"/>
      <c r="ED150" s="57"/>
      <c r="EE150" s="57"/>
      <c r="EF150" s="57"/>
      <c r="EG150" s="57"/>
      <c r="EH150" s="57"/>
      <c r="EI150" s="57"/>
      <c r="EJ150" s="57"/>
      <c r="EK150" s="57"/>
      <c r="EL150" s="57"/>
      <c r="EM150" s="57"/>
      <c r="EN150" s="57"/>
      <c r="EO150" s="57"/>
      <c r="EP150" s="57"/>
      <c r="EQ150" s="57"/>
      <c r="ER150" s="57"/>
      <c r="ES150" s="57"/>
      <c r="ET150" s="57"/>
      <c r="EU150" s="57"/>
      <c r="EV150" s="57"/>
      <c r="EW150" s="57"/>
      <c r="EX150" s="57"/>
      <c r="EY150" s="57"/>
    </row>
    <row r="151" spans="2:155" ht="14.5" customHeight="1" x14ac:dyDescent="0.35">
      <c r="B151" s="62"/>
      <c r="C151" s="62"/>
      <c r="D151" s="62"/>
      <c r="E151" s="62"/>
      <c r="F151" s="62"/>
      <c r="G151" s="62"/>
      <c r="H151" s="62"/>
      <c r="I151" s="62"/>
      <c r="J151" s="62"/>
      <c r="K151" s="62"/>
      <c r="L151" s="62"/>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c r="DZ151" s="57"/>
      <c r="EA151" s="57"/>
      <c r="EB151" s="57"/>
      <c r="EC151" s="57"/>
      <c r="ED151" s="57"/>
      <c r="EE151" s="57"/>
      <c r="EF151" s="57"/>
      <c r="EG151" s="57"/>
      <c r="EH151" s="57"/>
      <c r="EI151" s="57"/>
      <c r="EJ151" s="57"/>
      <c r="EK151" s="57"/>
      <c r="EL151" s="57"/>
      <c r="EM151" s="57"/>
      <c r="EN151" s="57"/>
      <c r="EO151" s="57"/>
      <c r="EP151" s="57"/>
      <c r="EQ151" s="57"/>
      <c r="ER151" s="57"/>
      <c r="ES151" s="57"/>
      <c r="ET151" s="57"/>
      <c r="EU151" s="57"/>
      <c r="EV151" s="57"/>
      <c r="EW151" s="57"/>
      <c r="EX151" s="57"/>
      <c r="EY151" s="57"/>
    </row>
    <row r="152" spans="2:155" ht="14.5" customHeight="1" x14ac:dyDescent="0.35">
      <c r="B152" s="62"/>
      <c r="C152" s="62"/>
      <c r="D152" s="62"/>
      <c r="E152" s="62"/>
      <c r="F152" s="62"/>
      <c r="G152" s="62"/>
      <c r="H152" s="62"/>
      <c r="I152" s="62"/>
      <c r="J152" s="62"/>
      <c r="K152" s="62"/>
      <c r="L152" s="62"/>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c r="DK152" s="57"/>
      <c r="DL152" s="57"/>
      <c r="DM152" s="57"/>
      <c r="DN152" s="57"/>
      <c r="DO152" s="57"/>
      <c r="DP152" s="57"/>
      <c r="DQ152" s="57"/>
      <c r="DR152" s="57"/>
      <c r="DS152" s="57"/>
      <c r="DT152" s="57"/>
      <c r="DU152" s="57"/>
      <c r="DV152" s="57"/>
      <c r="DW152" s="57"/>
      <c r="DX152" s="57"/>
      <c r="DY152" s="57"/>
      <c r="DZ152" s="57"/>
      <c r="EA152" s="57"/>
      <c r="EB152" s="57"/>
      <c r="EC152" s="57"/>
      <c r="ED152" s="57"/>
      <c r="EE152" s="57"/>
      <c r="EF152" s="57"/>
      <c r="EG152" s="57"/>
      <c r="EH152" s="57"/>
      <c r="EI152" s="57"/>
      <c r="EJ152" s="57"/>
      <c r="EK152" s="57"/>
      <c r="EL152" s="57"/>
      <c r="EM152" s="57"/>
      <c r="EN152" s="57"/>
      <c r="EO152" s="57"/>
      <c r="EP152" s="57"/>
      <c r="EQ152" s="57"/>
      <c r="ER152" s="57"/>
      <c r="ES152" s="57"/>
      <c r="ET152" s="57"/>
      <c r="EU152" s="57"/>
      <c r="EV152" s="57"/>
      <c r="EW152" s="57"/>
      <c r="EX152" s="57"/>
      <c r="EY152" s="57"/>
    </row>
    <row r="153" spans="2:155" ht="14.5" customHeight="1" x14ac:dyDescent="0.35">
      <c r="B153" s="62"/>
      <c r="C153" s="62"/>
      <c r="D153" s="62"/>
      <c r="E153" s="62"/>
      <c r="F153" s="62"/>
      <c r="G153" s="62"/>
      <c r="H153" s="62"/>
      <c r="I153" s="62"/>
      <c r="J153" s="62"/>
      <c r="K153" s="62"/>
      <c r="L153" s="62"/>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c r="DK153" s="57"/>
      <c r="DL153" s="57"/>
      <c r="DM153" s="57"/>
      <c r="DN153" s="57"/>
      <c r="DO153" s="57"/>
      <c r="DP153" s="57"/>
      <c r="DQ153" s="57"/>
      <c r="DR153" s="57"/>
      <c r="DS153" s="57"/>
      <c r="DT153" s="57"/>
      <c r="DU153" s="57"/>
      <c r="DV153" s="57"/>
      <c r="DW153" s="57"/>
      <c r="DX153" s="57"/>
      <c r="DY153" s="57"/>
      <c r="DZ153" s="57"/>
      <c r="EA153" s="57"/>
      <c r="EB153" s="57"/>
      <c r="EC153" s="57"/>
      <c r="ED153" s="57"/>
      <c r="EE153" s="57"/>
      <c r="EF153" s="57"/>
      <c r="EG153" s="57"/>
      <c r="EH153" s="57"/>
      <c r="EI153" s="57"/>
      <c r="EJ153" s="57"/>
      <c r="EK153" s="57"/>
      <c r="EL153" s="57"/>
      <c r="EM153" s="57"/>
      <c r="EN153" s="57"/>
      <c r="EO153" s="57"/>
      <c r="EP153" s="57"/>
      <c r="EQ153" s="57"/>
      <c r="ER153" s="57"/>
      <c r="ES153" s="57"/>
      <c r="ET153" s="57"/>
      <c r="EU153" s="57"/>
      <c r="EV153" s="57"/>
      <c r="EW153" s="57"/>
      <c r="EX153" s="57"/>
      <c r="EY153" s="57"/>
    </row>
    <row r="154" spans="2:155" ht="14.5" customHeight="1" x14ac:dyDescent="0.35">
      <c r="B154" s="62"/>
      <c r="C154" s="62"/>
      <c r="D154" s="62"/>
      <c r="E154" s="62"/>
      <c r="F154" s="62"/>
      <c r="G154" s="62"/>
      <c r="H154" s="62"/>
      <c r="I154" s="62"/>
      <c r="J154" s="62"/>
      <c r="K154" s="62"/>
      <c r="L154" s="62"/>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row>
    <row r="155" spans="2:155" ht="14.5" customHeight="1" x14ac:dyDescent="0.35">
      <c r="B155" s="62"/>
      <c r="C155" s="62"/>
      <c r="D155" s="62"/>
      <c r="E155" s="62"/>
      <c r="F155" s="62"/>
      <c r="G155" s="62"/>
      <c r="H155" s="62"/>
      <c r="I155" s="62"/>
      <c r="J155" s="62"/>
      <c r="K155" s="62"/>
      <c r="L155" s="62"/>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row>
    <row r="156" spans="2:155" ht="14.5" customHeight="1" x14ac:dyDescent="0.35">
      <c r="B156" s="62"/>
      <c r="C156" s="62"/>
      <c r="D156" s="62"/>
      <c r="E156" s="62"/>
      <c r="F156" s="62"/>
      <c r="G156" s="62"/>
      <c r="H156" s="62"/>
      <c r="I156" s="62"/>
      <c r="J156" s="62"/>
      <c r="K156" s="62"/>
      <c r="L156" s="62"/>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row>
    <row r="157" spans="2:155" ht="14.5" customHeight="1" x14ac:dyDescent="0.35">
      <c r="B157" s="62"/>
      <c r="C157" s="62"/>
      <c r="D157" s="62"/>
      <c r="E157" s="62"/>
      <c r="F157" s="62"/>
      <c r="G157" s="62"/>
      <c r="H157" s="62"/>
      <c r="I157" s="62"/>
      <c r="J157" s="62"/>
      <c r="K157" s="62"/>
      <c r="L157" s="62"/>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57"/>
      <c r="DV157" s="57"/>
      <c r="DW157" s="57"/>
      <c r="DX157" s="57"/>
      <c r="DY157" s="57"/>
      <c r="DZ157" s="57"/>
      <c r="EA157" s="57"/>
      <c r="EB157" s="57"/>
      <c r="EC157" s="57"/>
      <c r="ED157" s="57"/>
      <c r="EE157" s="57"/>
      <c r="EF157" s="57"/>
      <c r="EG157" s="57"/>
      <c r="EH157" s="57"/>
      <c r="EI157" s="57"/>
      <c r="EJ157" s="57"/>
      <c r="EK157" s="57"/>
      <c r="EL157" s="57"/>
      <c r="EM157" s="57"/>
      <c r="EN157" s="57"/>
      <c r="EO157" s="57"/>
      <c r="EP157" s="57"/>
      <c r="EQ157" s="57"/>
      <c r="ER157" s="57"/>
      <c r="ES157" s="57"/>
      <c r="ET157" s="57"/>
      <c r="EU157" s="57"/>
      <c r="EV157" s="57"/>
      <c r="EW157" s="57"/>
      <c r="EX157" s="57"/>
      <c r="EY157" s="57"/>
    </row>
    <row r="158" spans="2:155" ht="14.5" customHeight="1" x14ac:dyDescent="0.35">
      <c r="B158" s="62"/>
      <c r="C158" s="62"/>
      <c r="D158" s="62"/>
      <c r="E158" s="62"/>
      <c r="F158" s="62"/>
      <c r="G158" s="62"/>
      <c r="H158" s="62"/>
      <c r="I158" s="62"/>
      <c r="J158" s="62"/>
      <c r="K158" s="62"/>
      <c r="L158" s="62"/>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c r="DZ158" s="57"/>
      <c r="EA158" s="57"/>
      <c r="EB158" s="57"/>
      <c r="EC158" s="57"/>
      <c r="ED158" s="57"/>
      <c r="EE158" s="57"/>
      <c r="EF158" s="57"/>
      <c r="EG158" s="57"/>
      <c r="EH158" s="57"/>
      <c r="EI158" s="57"/>
      <c r="EJ158" s="57"/>
      <c r="EK158" s="57"/>
      <c r="EL158" s="57"/>
      <c r="EM158" s="57"/>
      <c r="EN158" s="57"/>
      <c r="EO158" s="57"/>
      <c r="EP158" s="57"/>
      <c r="EQ158" s="57"/>
      <c r="ER158" s="57"/>
      <c r="ES158" s="57"/>
      <c r="ET158" s="57"/>
      <c r="EU158" s="57"/>
      <c r="EV158" s="57"/>
      <c r="EW158" s="57"/>
      <c r="EX158" s="57"/>
      <c r="EY158" s="57"/>
    </row>
    <row r="159" spans="2:155" ht="14.5" customHeight="1" x14ac:dyDescent="0.35">
      <c r="B159" s="62"/>
      <c r="C159" s="62"/>
      <c r="D159" s="62"/>
      <c r="E159" s="62"/>
      <c r="F159" s="62"/>
      <c r="G159" s="62"/>
      <c r="H159" s="62"/>
      <c r="I159" s="62"/>
      <c r="J159" s="62"/>
      <c r="K159" s="62"/>
      <c r="L159" s="62"/>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row>
    <row r="160" spans="2:155" ht="14.5" customHeight="1" x14ac:dyDescent="0.35">
      <c r="B160" s="62"/>
      <c r="C160" s="62"/>
      <c r="D160" s="62"/>
      <c r="E160" s="62"/>
      <c r="F160" s="62"/>
      <c r="G160" s="62"/>
      <c r="H160" s="62"/>
      <c r="I160" s="62"/>
      <c r="J160" s="62"/>
      <c r="K160" s="62"/>
      <c r="L160" s="62"/>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row>
    <row r="161" spans="2:155" ht="14.5" customHeight="1" x14ac:dyDescent="0.35">
      <c r="B161" s="62"/>
      <c r="C161" s="62"/>
      <c r="D161" s="62"/>
      <c r="E161" s="62"/>
      <c r="F161" s="62"/>
      <c r="G161" s="62"/>
      <c r="H161" s="62"/>
      <c r="I161" s="62"/>
      <c r="J161" s="62"/>
      <c r="K161" s="62"/>
      <c r="L161" s="62"/>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c r="DZ161" s="57"/>
      <c r="EA161" s="57"/>
      <c r="EB161" s="57"/>
      <c r="EC161" s="57"/>
      <c r="ED161" s="57"/>
      <c r="EE161" s="57"/>
      <c r="EF161" s="57"/>
      <c r="EG161" s="57"/>
      <c r="EH161" s="57"/>
      <c r="EI161" s="57"/>
      <c r="EJ161" s="57"/>
      <c r="EK161" s="57"/>
      <c r="EL161" s="57"/>
      <c r="EM161" s="57"/>
      <c r="EN161" s="57"/>
      <c r="EO161" s="57"/>
      <c r="EP161" s="57"/>
      <c r="EQ161" s="57"/>
      <c r="ER161" s="57"/>
      <c r="ES161" s="57"/>
      <c r="ET161" s="57"/>
      <c r="EU161" s="57"/>
      <c r="EV161" s="57"/>
      <c r="EW161" s="57"/>
      <c r="EX161" s="57"/>
      <c r="EY161" s="57"/>
    </row>
    <row r="162" spans="2:155" ht="14.5" customHeight="1" x14ac:dyDescent="0.35">
      <c r="B162" s="62"/>
      <c r="C162" s="62"/>
      <c r="D162" s="62"/>
      <c r="E162" s="62"/>
      <c r="F162" s="62"/>
      <c r="G162" s="62"/>
      <c r="H162" s="62"/>
      <c r="I162" s="62"/>
      <c r="J162" s="62"/>
      <c r="K162" s="62"/>
      <c r="L162" s="62"/>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row>
    <row r="163" spans="2:155" ht="14.5" customHeight="1" x14ac:dyDescent="0.35">
      <c r="B163" s="62"/>
      <c r="C163" s="62"/>
      <c r="D163" s="62"/>
      <c r="E163" s="62"/>
      <c r="F163" s="62"/>
      <c r="G163" s="62"/>
      <c r="H163" s="62"/>
      <c r="I163" s="62"/>
      <c r="J163" s="62"/>
      <c r="K163" s="62"/>
      <c r="L163" s="62"/>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row>
    <row r="164" spans="2:155" ht="14.5" customHeight="1" x14ac:dyDescent="0.35">
      <c r="B164" s="62"/>
      <c r="C164" s="62"/>
      <c r="D164" s="62"/>
      <c r="E164" s="62"/>
      <c r="F164" s="62"/>
      <c r="G164" s="62"/>
      <c r="H164" s="62"/>
      <c r="I164" s="62"/>
      <c r="J164" s="62"/>
      <c r="K164" s="62"/>
      <c r="L164" s="62"/>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row>
    <row r="165" spans="2:155" ht="14.5" customHeight="1" x14ac:dyDescent="0.35">
      <c r="B165" s="62"/>
      <c r="C165" s="62"/>
      <c r="D165" s="62"/>
      <c r="E165" s="62"/>
      <c r="F165" s="62"/>
      <c r="G165" s="62"/>
      <c r="H165" s="62"/>
      <c r="I165" s="62"/>
      <c r="J165" s="62"/>
      <c r="K165" s="62"/>
      <c r="L165" s="62"/>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row>
    <row r="166" spans="2:155" ht="14.5" customHeight="1" x14ac:dyDescent="0.35">
      <c r="B166" s="62"/>
      <c r="C166" s="62"/>
      <c r="D166" s="62"/>
      <c r="E166" s="62"/>
      <c r="F166" s="62"/>
      <c r="G166" s="62"/>
      <c r="H166" s="62"/>
      <c r="I166" s="62"/>
      <c r="J166" s="62"/>
      <c r="K166" s="62"/>
      <c r="L166" s="62"/>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c r="EC166" s="57"/>
      <c r="ED166" s="57"/>
      <c r="EE166" s="57"/>
      <c r="EF166" s="57"/>
      <c r="EG166" s="57"/>
      <c r="EH166" s="57"/>
      <c r="EI166" s="57"/>
      <c r="EJ166" s="57"/>
      <c r="EK166" s="57"/>
      <c r="EL166" s="57"/>
      <c r="EM166" s="57"/>
      <c r="EN166" s="57"/>
      <c r="EO166" s="57"/>
      <c r="EP166" s="57"/>
      <c r="EQ166" s="57"/>
      <c r="ER166" s="57"/>
      <c r="ES166" s="57"/>
      <c r="ET166" s="57"/>
      <c r="EU166" s="57"/>
      <c r="EV166" s="57"/>
      <c r="EW166" s="57"/>
      <c r="EX166" s="57"/>
      <c r="EY166" s="57"/>
    </row>
    <row r="167" spans="2:155" ht="14.5" customHeight="1" x14ac:dyDescent="0.35">
      <c r="B167" s="62"/>
      <c r="C167" s="62"/>
      <c r="D167" s="62"/>
      <c r="E167" s="62"/>
      <c r="F167" s="62"/>
      <c r="G167" s="62"/>
      <c r="H167" s="62"/>
      <c r="I167" s="62"/>
      <c r="J167" s="62"/>
      <c r="K167" s="62"/>
      <c r="L167" s="62"/>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c r="EC167" s="57"/>
      <c r="ED167" s="57"/>
      <c r="EE167" s="57"/>
      <c r="EF167" s="57"/>
      <c r="EG167" s="57"/>
      <c r="EH167" s="57"/>
      <c r="EI167" s="57"/>
      <c r="EJ167" s="57"/>
      <c r="EK167" s="57"/>
      <c r="EL167" s="57"/>
      <c r="EM167" s="57"/>
      <c r="EN167" s="57"/>
      <c r="EO167" s="57"/>
      <c r="EP167" s="57"/>
      <c r="EQ167" s="57"/>
      <c r="ER167" s="57"/>
      <c r="ES167" s="57"/>
      <c r="ET167" s="57"/>
      <c r="EU167" s="57"/>
      <c r="EV167" s="57"/>
      <c r="EW167" s="57"/>
      <c r="EX167" s="57"/>
      <c r="EY167" s="57"/>
    </row>
    <row r="168" spans="2:155" ht="14.5" customHeight="1" x14ac:dyDescent="0.35">
      <c r="B168" s="62"/>
      <c r="C168" s="62"/>
      <c r="D168" s="62"/>
      <c r="E168" s="62"/>
      <c r="F168" s="62"/>
      <c r="G168" s="62"/>
      <c r="H168" s="62"/>
      <c r="I168" s="62"/>
      <c r="J168" s="62"/>
      <c r="K168" s="62"/>
      <c r="L168" s="62"/>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row>
    <row r="169" spans="2:155" ht="14.5" customHeight="1" x14ac:dyDescent="0.35">
      <c r="B169" s="62"/>
      <c r="C169" s="62"/>
      <c r="D169" s="62"/>
      <c r="E169" s="62"/>
      <c r="F169" s="62"/>
      <c r="G169" s="62"/>
      <c r="H169" s="62"/>
      <c r="I169" s="62"/>
      <c r="J169" s="62"/>
      <c r="K169" s="62"/>
      <c r="L169" s="62"/>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row>
    <row r="170" spans="2:155" ht="14.5" customHeight="1" x14ac:dyDescent="0.35">
      <c r="B170" s="62"/>
      <c r="C170" s="62"/>
      <c r="D170" s="62"/>
      <c r="E170" s="62"/>
      <c r="F170" s="62"/>
      <c r="G170" s="62"/>
      <c r="H170" s="62"/>
      <c r="I170" s="62"/>
      <c r="J170" s="62"/>
      <c r="K170" s="62"/>
      <c r="L170" s="62"/>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c r="EB170" s="57"/>
      <c r="EC170" s="57"/>
      <c r="ED170" s="57"/>
      <c r="EE170" s="57"/>
      <c r="EF170" s="57"/>
      <c r="EG170" s="57"/>
      <c r="EH170" s="57"/>
      <c r="EI170" s="57"/>
      <c r="EJ170" s="57"/>
      <c r="EK170" s="57"/>
      <c r="EL170" s="57"/>
      <c r="EM170" s="57"/>
      <c r="EN170" s="57"/>
      <c r="EO170" s="57"/>
      <c r="EP170" s="57"/>
      <c r="EQ170" s="57"/>
      <c r="ER170" s="57"/>
      <c r="ES170" s="57"/>
      <c r="ET170" s="57"/>
      <c r="EU170" s="57"/>
      <c r="EV170" s="57"/>
      <c r="EW170" s="57"/>
      <c r="EX170" s="57"/>
      <c r="EY170" s="57"/>
    </row>
    <row r="171" spans="2:155" ht="14.5" customHeight="1" x14ac:dyDescent="0.35">
      <c r="B171" s="62"/>
      <c r="C171" s="62"/>
      <c r="D171" s="62"/>
      <c r="E171" s="62"/>
      <c r="F171" s="62"/>
      <c r="G171" s="62"/>
      <c r="H171" s="62"/>
      <c r="I171" s="62"/>
      <c r="J171" s="62"/>
      <c r="K171" s="62"/>
      <c r="L171" s="62"/>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row>
    <row r="172" spans="2:155" ht="14.5" customHeight="1" x14ac:dyDescent="0.35">
      <c r="B172" s="62"/>
      <c r="C172" s="62"/>
      <c r="D172" s="62"/>
      <c r="E172" s="62"/>
      <c r="F172" s="62"/>
      <c r="G172" s="62"/>
      <c r="H172" s="62"/>
      <c r="I172" s="62"/>
      <c r="J172" s="62"/>
      <c r="K172" s="62"/>
      <c r="L172" s="62"/>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row>
    <row r="173" spans="2:155" ht="14.5" customHeight="1" x14ac:dyDescent="0.35">
      <c r="B173" s="62"/>
      <c r="C173" s="62"/>
      <c r="D173" s="62"/>
      <c r="E173" s="62"/>
      <c r="F173" s="62"/>
      <c r="G173" s="62"/>
      <c r="H173" s="62"/>
      <c r="I173" s="62"/>
      <c r="J173" s="62"/>
      <c r="K173" s="62"/>
      <c r="L173" s="62"/>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c r="DZ173" s="57"/>
      <c r="EA173" s="57"/>
      <c r="EB173" s="57"/>
      <c r="EC173" s="57"/>
      <c r="ED173" s="57"/>
      <c r="EE173" s="57"/>
      <c r="EF173" s="57"/>
      <c r="EG173" s="57"/>
      <c r="EH173" s="57"/>
      <c r="EI173" s="57"/>
      <c r="EJ173" s="57"/>
      <c r="EK173" s="57"/>
      <c r="EL173" s="57"/>
      <c r="EM173" s="57"/>
      <c r="EN173" s="57"/>
      <c r="EO173" s="57"/>
      <c r="EP173" s="57"/>
      <c r="EQ173" s="57"/>
      <c r="ER173" s="57"/>
      <c r="ES173" s="57"/>
      <c r="ET173" s="57"/>
      <c r="EU173" s="57"/>
      <c r="EV173" s="57"/>
      <c r="EW173" s="57"/>
      <c r="EX173" s="57"/>
      <c r="EY173" s="57"/>
    </row>
    <row r="174" spans="2:155" ht="14.5" customHeight="1" x14ac:dyDescent="0.35">
      <c r="B174" s="62"/>
      <c r="C174" s="62"/>
      <c r="D174" s="62"/>
      <c r="E174" s="62"/>
      <c r="F174" s="62"/>
      <c r="G174" s="62"/>
      <c r="H174" s="62"/>
      <c r="I174" s="62"/>
      <c r="J174" s="62"/>
      <c r="K174" s="62"/>
      <c r="L174" s="62"/>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c r="EC174" s="57"/>
      <c r="ED174" s="57"/>
      <c r="EE174" s="57"/>
      <c r="EF174" s="57"/>
      <c r="EG174" s="57"/>
      <c r="EH174" s="57"/>
      <c r="EI174" s="57"/>
      <c r="EJ174" s="57"/>
      <c r="EK174" s="57"/>
      <c r="EL174" s="57"/>
      <c r="EM174" s="57"/>
      <c r="EN174" s="57"/>
      <c r="EO174" s="57"/>
      <c r="EP174" s="57"/>
      <c r="EQ174" s="57"/>
      <c r="ER174" s="57"/>
      <c r="ES174" s="57"/>
      <c r="ET174" s="57"/>
      <c r="EU174" s="57"/>
      <c r="EV174" s="57"/>
      <c r="EW174" s="57"/>
      <c r="EX174" s="57"/>
      <c r="EY174" s="57"/>
    </row>
    <row r="175" spans="2:155" ht="14.5" customHeight="1" x14ac:dyDescent="0.35">
      <c r="B175" s="62"/>
      <c r="C175" s="62"/>
      <c r="D175" s="62"/>
      <c r="E175" s="62"/>
      <c r="F175" s="62"/>
      <c r="G175" s="62"/>
      <c r="H175" s="62"/>
      <c r="I175" s="62"/>
      <c r="J175" s="62"/>
      <c r="K175" s="62"/>
      <c r="L175" s="62"/>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c r="EC175" s="57"/>
      <c r="ED175" s="57"/>
      <c r="EE175" s="57"/>
      <c r="EF175" s="57"/>
      <c r="EG175" s="57"/>
      <c r="EH175" s="57"/>
      <c r="EI175" s="57"/>
      <c r="EJ175" s="57"/>
      <c r="EK175" s="57"/>
      <c r="EL175" s="57"/>
      <c r="EM175" s="57"/>
      <c r="EN175" s="57"/>
      <c r="EO175" s="57"/>
      <c r="EP175" s="57"/>
      <c r="EQ175" s="57"/>
      <c r="ER175" s="57"/>
      <c r="ES175" s="57"/>
      <c r="ET175" s="57"/>
      <c r="EU175" s="57"/>
      <c r="EV175" s="57"/>
      <c r="EW175" s="57"/>
      <c r="EX175" s="57"/>
      <c r="EY175" s="57"/>
    </row>
    <row r="176" spans="2:155" ht="14.5" customHeight="1" x14ac:dyDescent="0.35">
      <c r="B176" s="62"/>
      <c r="C176" s="62"/>
      <c r="D176" s="62"/>
      <c r="E176" s="62"/>
      <c r="F176" s="62"/>
      <c r="G176" s="62"/>
      <c r="H176" s="62"/>
      <c r="I176" s="62"/>
      <c r="J176" s="62"/>
      <c r="K176" s="62"/>
      <c r="L176" s="62"/>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c r="DZ176" s="57"/>
      <c r="EA176" s="57"/>
      <c r="EB176" s="57"/>
      <c r="EC176" s="57"/>
      <c r="ED176" s="57"/>
      <c r="EE176" s="57"/>
      <c r="EF176" s="57"/>
      <c r="EG176" s="57"/>
      <c r="EH176" s="57"/>
      <c r="EI176" s="57"/>
      <c r="EJ176" s="57"/>
      <c r="EK176" s="57"/>
      <c r="EL176" s="57"/>
      <c r="EM176" s="57"/>
      <c r="EN176" s="57"/>
      <c r="EO176" s="57"/>
      <c r="EP176" s="57"/>
      <c r="EQ176" s="57"/>
      <c r="ER176" s="57"/>
      <c r="ES176" s="57"/>
      <c r="ET176" s="57"/>
      <c r="EU176" s="57"/>
      <c r="EV176" s="57"/>
      <c r="EW176" s="57"/>
      <c r="EX176" s="57"/>
      <c r="EY176" s="57"/>
    </row>
    <row r="177" spans="2:155" ht="14.5" customHeight="1" x14ac:dyDescent="0.35">
      <c r="B177" s="62"/>
      <c r="C177" s="62"/>
      <c r="D177" s="62"/>
      <c r="E177" s="62"/>
      <c r="F177" s="62"/>
      <c r="G177" s="62"/>
      <c r="H177" s="62"/>
      <c r="I177" s="62"/>
      <c r="J177" s="62"/>
      <c r="K177" s="62"/>
      <c r="L177" s="62"/>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c r="EB177" s="57"/>
      <c r="EC177" s="57"/>
      <c r="ED177" s="57"/>
      <c r="EE177" s="57"/>
      <c r="EF177" s="57"/>
      <c r="EG177" s="57"/>
      <c r="EH177" s="57"/>
      <c r="EI177" s="57"/>
      <c r="EJ177" s="57"/>
      <c r="EK177" s="57"/>
      <c r="EL177" s="57"/>
      <c r="EM177" s="57"/>
      <c r="EN177" s="57"/>
      <c r="EO177" s="57"/>
      <c r="EP177" s="57"/>
      <c r="EQ177" s="57"/>
      <c r="ER177" s="57"/>
      <c r="ES177" s="57"/>
      <c r="ET177" s="57"/>
      <c r="EU177" s="57"/>
      <c r="EV177" s="57"/>
      <c r="EW177" s="57"/>
      <c r="EX177" s="57"/>
      <c r="EY177" s="57"/>
    </row>
    <row r="178" spans="2:155" ht="14.5" customHeight="1" x14ac:dyDescent="0.35">
      <c r="B178" s="62"/>
      <c r="C178" s="62"/>
      <c r="D178" s="62"/>
      <c r="E178" s="62"/>
      <c r="F178" s="62"/>
      <c r="G178" s="62"/>
      <c r="H178" s="62"/>
      <c r="I178" s="62"/>
      <c r="J178" s="62"/>
      <c r="K178" s="62"/>
      <c r="L178" s="62"/>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c r="EC178" s="57"/>
      <c r="ED178" s="57"/>
      <c r="EE178" s="57"/>
      <c r="EF178" s="57"/>
      <c r="EG178" s="57"/>
      <c r="EH178" s="57"/>
      <c r="EI178" s="57"/>
      <c r="EJ178" s="57"/>
      <c r="EK178" s="57"/>
      <c r="EL178" s="57"/>
      <c r="EM178" s="57"/>
      <c r="EN178" s="57"/>
      <c r="EO178" s="57"/>
      <c r="EP178" s="57"/>
      <c r="EQ178" s="57"/>
      <c r="ER178" s="57"/>
      <c r="ES178" s="57"/>
      <c r="ET178" s="57"/>
      <c r="EU178" s="57"/>
      <c r="EV178" s="57"/>
      <c r="EW178" s="57"/>
      <c r="EX178" s="57"/>
      <c r="EY178" s="57"/>
    </row>
    <row r="179" spans="2:155" ht="14.5" customHeight="1" x14ac:dyDescent="0.35">
      <c r="B179" s="62"/>
      <c r="C179" s="62"/>
      <c r="D179" s="62"/>
      <c r="E179" s="62"/>
      <c r="F179" s="62"/>
      <c r="G179" s="62"/>
      <c r="H179" s="62"/>
      <c r="I179" s="62"/>
      <c r="J179" s="62"/>
      <c r="K179" s="62"/>
      <c r="L179" s="62"/>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row>
    <row r="180" spans="2:155" ht="14.5" customHeight="1" x14ac:dyDescent="0.35">
      <c r="B180" s="62"/>
      <c r="C180" s="62"/>
      <c r="D180" s="62"/>
      <c r="E180" s="62"/>
      <c r="F180" s="62"/>
      <c r="G180" s="62"/>
      <c r="H180" s="62"/>
      <c r="I180" s="62"/>
      <c r="J180" s="62"/>
      <c r="K180" s="62"/>
      <c r="L180" s="62"/>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57"/>
      <c r="EE180" s="57"/>
      <c r="EF180" s="57"/>
      <c r="EG180" s="57"/>
      <c r="EH180" s="57"/>
      <c r="EI180" s="57"/>
      <c r="EJ180" s="57"/>
      <c r="EK180" s="57"/>
      <c r="EL180" s="57"/>
      <c r="EM180" s="57"/>
      <c r="EN180" s="57"/>
      <c r="EO180" s="57"/>
      <c r="EP180" s="57"/>
      <c r="EQ180" s="57"/>
      <c r="ER180" s="57"/>
      <c r="ES180" s="57"/>
      <c r="ET180" s="57"/>
      <c r="EU180" s="57"/>
      <c r="EV180" s="57"/>
      <c r="EW180" s="57"/>
      <c r="EX180" s="57"/>
      <c r="EY180" s="57"/>
    </row>
    <row r="181" spans="2:155" ht="14.5" customHeight="1" x14ac:dyDescent="0.35">
      <c r="B181" s="62"/>
      <c r="C181" s="62"/>
      <c r="D181" s="62"/>
      <c r="E181" s="62"/>
      <c r="F181" s="62"/>
      <c r="G181" s="62"/>
      <c r="H181" s="62"/>
      <c r="I181" s="62"/>
      <c r="J181" s="62"/>
      <c r="K181" s="62"/>
      <c r="L181" s="62"/>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c r="EB181" s="57"/>
      <c r="EC181" s="57"/>
      <c r="ED181" s="57"/>
      <c r="EE181" s="57"/>
      <c r="EF181" s="57"/>
      <c r="EG181" s="57"/>
      <c r="EH181" s="57"/>
      <c r="EI181" s="57"/>
      <c r="EJ181" s="57"/>
      <c r="EK181" s="57"/>
      <c r="EL181" s="57"/>
      <c r="EM181" s="57"/>
      <c r="EN181" s="57"/>
      <c r="EO181" s="57"/>
      <c r="EP181" s="57"/>
      <c r="EQ181" s="57"/>
      <c r="ER181" s="57"/>
      <c r="ES181" s="57"/>
      <c r="ET181" s="57"/>
      <c r="EU181" s="57"/>
      <c r="EV181" s="57"/>
      <c r="EW181" s="57"/>
      <c r="EX181" s="57"/>
      <c r="EY181" s="57"/>
    </row>
    <row r="182" spans="2:155" ht="14.5" customHeight="1" x14ac:dyDescent="0.35">
      <c r="B182" s="62"/>
      <c r="C182" s="62"/>
      <c r="D182" s="62"/>
      <c r="E182" s="62"/>
      <c r="F182" s="62"/>
      <c r="G182" s="62"/>
      <c r="H182" s="62"/>
      <c r="I182" s="62"/>
      <c r="J182" s="62"/>
      <c r="K182" s="62"/>
      <c r="L182" s="62"/>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c r="DZ182" s="57"/>
      <c r="EA182" s="57"/>
      <c r="EB182" s="57"/>
      <c r="EC182" s="57"/>
      <c r="ED182" s="57"/>
      <c r="EE182" s="57"/>
      <c r="EF182" s="57"/>
      <c r="EG182" s="57"/>
      <c r="EH182" s="57"/>
      <c r="EI182" s="57"/>
      <c r="EJ182" s="57"/>
      <c r="EK182" s="57"/>
      <c r="EL182" s="57"/>
      <c r="EM182" s="57"/>
      <c r="EN182" s="57"/>
      <c r="EO182" s="57"/>
      <c r="EP182" s="57"/>
      <c r="EQ182" s="57"/>
      <c r="ER182" s="57"/>
      <c r="ES182" s="57"/>
      <c r="ET182" s="57"/>
      <c r="EU182" s="57"/>
      <c r="EV182" s="57"/>
      <c r="EW182" s="57"/>
      <c r="EX182" s="57"/>
      <c r="EY182" s="57"/>
    </row>
    <row r="183" spans="2:155" ht="14.5" customHeight="1" x14ac:dyDescent="0.35">
      <c r="B183" s="62"/>
      <c r="C183" s="62"/>
      <c r="D183" s="62"/>
      <c r="E183" s="62"/>
      <c r="F183" s="62"/>
      <c r="G183" s="62"/>
      <c r="H183" s="62"/>
      <c r="I183" s="62"/>
      <c r="J183" s="62"/>
      <c r="K183" s="62"/>
      <c r="L183" s="62"/>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57"/>
      <c r="EE183" s="57"/>
      <c r="EF183" s="57"/>
      <c r="EG183" s="57"/>
      <c r="EH183" s="57"/>
      <c r="EI183" s="57"/>
      <c r="EJ183" s="57"/>
      <c r="EK183" s="57"/>
      <c r="EL183" s="57"/>
      <c r="EM183" s="57"/>
      <c r="EN183" s="57"/>
      <c r="EO183" s="57"/>
      <c r="EP183" s="57"/>
      <c r="EQ183" s="57"/>
      <c r="ER183" s="57"/>
      <c r="ES183" s="57"/>
      <c r="ET183" s="57"/>
      <c r="EU183" s="57"/>
      <c r="EV183" s="57"/>
      <c r="EW183" s="57"/>
      <c r="EX183" s="57"/>
      <c r="EY183" s="57"/>
    </row>
    <row r="184" spans="2:155" ht="14.5" customHeight="1" x14ac:dyDescent="0.35">
      <c r="B184" s="62"/>
      <c r="C184" s="62"/>
      <c r="D184" s="62"/>
      <c r="E184" s="62"/>
      <c r="F184" s="62"/>
      <c r="G184" s="62"/>
      <c r="H184" s="62"/>
      <c r="I184" s="62"/>
      <c r="J184" s="62"/>
      <c r="K184" s="62"/>
      <c r="L184" s="62"/>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row>
    <row r="185" spans="2:155" ht="14.5" customHeight="1" x14ac:dyDescent="0.35">
      <c r="B185" s="62"/>
      <c r="C185" s="62"/>
      <c r="D185" s="62"/>
      <c r="E185" s="62"/>
      <c r="F185" s="62"/>
      <c r="G185" s="62"/>
      <c r="H185" s="62"/>
      <c r="I185" s="62"/>
      <c r="J185" s="62"/>
      <c r="K185" s="62"/>
      <c r="L185" s="62"/>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row>
    <row r="186" spans="2:155" ht="14.5" customHeight="1" x14ac:dyDescent="0.35">
      <c r="B186" s="62"/>
      <c r="C186" s="62"/>
      <c r="D186" s="62"/>
      <c r="E186" s="62"/>
      <c r="F186" s="62"/>
      <c r="G186" s="62"/>
      <c r="H186" s="62"/>
      <c r="I186" s="62"/>
      <c r="J186" s="62"/>
      <c r="K186" s="62"/>
      <c r="L186" s="62"/>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row>
    <row r="187" spans="2:155" ht="14.5" customHeight="1" x14ac:dyDescent="0.35">
      <c r="B187" s="62"/>
      <c r="C187" s="62"/>
      <c r="D187" s="62"/>
      <c r="E187" s="62"/>
      <c r="F187" s="62"/>
      <c r="G187" s="62"/>
      <c r="H187" s="62"/>
      <c r="I187" s="62"/>
      <c r="J187" s="62"/>
      <c r="K187" s="62"/>
      <c r="L187" s="62"/>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row>
    <row r="188" spans="2:155" ht="14.5" customHeight="1" x14ac:dyDescent="0.35">
      <c r="B188" s="62"/>
      <c r="C188" s="62"/>
      <c r="D188" s="62"/>
      <c r="E188" s="62"/>
      <c r="F188" s="62"/>
      <c r="G188" s="62"/>
      <c r="H188" s="62"/>
      <c r="I188" s="62"/>
      <c r="J188" s="62"/>
      <c r="K188" s="62"/>
      <c r="L188" s="62"/>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row>
    <row r="189" spans="2:155" ht="14.5" customHeight="1" x14ac:dyDescent="0.35">
      <c r="B189" s="62"/>
      <c r="C189" s="62"/>
      <c r="D189" s="62"/>
      <c r="E189" s="62"/>
      <c r="F189" s="62"/>
      <c r="G189" s="62"/>
      <c r="H189" s="62"/>
      <c r="I189" s="62"/>
      <c r="J189" s="62"/>
      <c r="K189" s="62"/>
      <c r="L189" s="62"/>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row>
    <row r="190" spans="2:155" ht="14.5" customHeight="1" x14ac:dyDescent="0.35">
      <c r="B190" s="62"/>
      <c r="C190" s="62"/>
      <c r="D190" s="62"/>
      <c r="E190" s="62"/>
      <c r="F190" s="62"/>
      <c r="G190" s="62"/>
      <c r="H190" s="62"/>
      <c r="I190" s="62"/>
      <c r="J190" s="62"/>
      <c r="K190" s="62"/>
      <c r="L190" s="62"/>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row>
    <row r="191" spans="2:155" ht="14.5" customHeight="1" x14ac:dyDescent="0.35">
      <c r="B191" s="62"/>
      <c r="C191" s="62"/>
      <c r="D191" s="62"/>
      <c r="E191" s="62"/>
      <c r="F191" s="62"/>
      <c r="G191" s="62"/>
      <c r="H191" s="62"/>
      <c r="I191" s="62"/>
      <c r="J191" s="62"/>
      <c r="K191" s="62"/>
      <c r="L191" s="62"/>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row>
    <row r="192" spans="2:155" ht="14.5" customHeight="1" x14ac:dyDescent="0.35">
      <c r="B192" s="62"/>
      <c r="C192" s="62"/>
      <c r="D192" s="62"/>
      <c r="E192" s="62"/>
      <c r="F192" s="62"/>
      <c r="G192" s="62"/>
      <c r="H192" s="62"/>
      <c r="I192" s="62"/>
      <c r="J192" s="62"/>
      <c r="K192" s="62"/>
      <c r="L192" s="62"/>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row>
    <row r="193" spans="2:155" ht="14.5" customHeight="1" x14ac:dyDescent="0.35">
      <c r="B193" s="62"/>
      <c r="C193" s="62"/>
      <c r="D193" s="62"/>
      <c r="E193" s="62"/>
      <c r="F193" s="62"/>
      <c r="G193" s="62"/>
      <c r="H193" s="62"/>
      <c r="I193" s="62"/>
      <c r="J193" s="62"/>
      <c r="K193" s="62"/>
      <c r="L193" s="62"/>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row>
    <row r="194" spans="2:155" ht="14.5" customHeight="1" x14ac:dyDescent="0.35">
      <c r="B194" s="62"/>
      <c r="C194" s="62"/>
      <c r="D194" s="62"/>
      <c r="E194" s="62"/>
      <c r="F194" s="62"/>
      <c r="G194" s="62"/>
      <c r="H194" s="62"/>
      <c r="I194" s="62"/>
      <c r="J194" s="62"/>
      <c r="K194" s="62"/>
      <c r="L194" s="62"/>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c r="DZ194" s="57"/>
      <c r="EA194" s="57"/>
      <c r="EB194" s="57"/>
      <c r="EC194" s="57"/>
      <c r="ED194" s="57"/>
      <c r="EE194" s="57"/>
      <c r="EF194" s="57"/>
      <c r="EG194" s="57"/>
      <c r="EH194" s="57"/>
      <c r="EI194" s="57"/>
      <c r="EJ194" s="57"/>
      <c r="EK194" s="57"/>
      <c r="EL194" s="57"/>
      <c r="EM194" s="57"/>
      <c r="EN194" s="57"/>
      <c r="EO194" s="57"/>
      <c r="EP194" s="57"/>
      <c r="EQ194" s="57"/>
      <c r="ER194" s="57"/>
      <c r="ES194" s="57"/>
      <c r="ET194" s="57"/>
      <c r="EU194" s="57"/>
      <c r="EV194" s="57"/>
      <c r="EW194" s="57"/>
      <c r="EX194" s="57"/>
      <c r="EY194" s="57"/>
    </row>
    <row r="195" spans="2:155" ht="14.5" customHeight="1" x14ac:dyDescent="0.35">
      <c r="B195" s="62"/>
      <c r="C195" s="62"/>
      <c r="D195" s="62"/>
      <c r="E195" s="62"/>
      <c r="F195" s="62"/>
      <c r="G195" s="62"/>
      <c r="H195" s="62"/>
      <c r="I195" s="62"/>
      <c r="J195" s="62"/>
      <c r="K195" s="62"/>
      <c r="L195" s="62"/>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57"/>
      <c r="EE195" s="57"/>
      <c r="EF195" s="57"/>
      <c r="EG195" s="57"/>
      <c r="EH195" s="57"/>
      <c r="EI195" s="57"/>
      <c r="EJ195" s="57"/>
      <c r="EK195" s="57"/>
      <c r="EL195" s="57"/>
      <c r="EM195" s="57"/>
      <c r="EN195" s="57"/>
      <c r="EO195" s="57"/>
      <c r="EP195" s="57"/>
      <c r="EQ195" s="57"/>
      <c r="ER195" s="57"/>
      <c r="ES195" s="57"/>
      <c r="ET195" s="57"/>
      <c r="EU195" s="57"/>
      <c r="EV195" s="57"/>
      <c r="EW195" s="57"/>
      <c r="EX195" s="57"/>
      <c r="EY195" s="57"/>
    </row>
    <row r="196" spans="2:155" ht="14.5" customHeight="1" x14ac:dyDescent="0.35">
      <c r="B196" s="62"/>
      <c r="C196" s="62"/>
      <c r="D196" s="62"/>
      <c r="E196" s="62"/>
      <c r="F196" s="62"/>
      <c r="G196" s="62"/>
      <c r="H196" s="62"/>
      <c r="I196" s="62"/>
      <c r="J196" s="62"/>
      <c r="K196" s="62"/>
      <c r="L196" s="62"/>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57"/>
      <c r="EE196" s="57"/>
      <c r="EF196" s="57"/>
      <c r="EG196" s="57"/>
      <c r="EH196" s="57"/>
      <c r="EI196" s="57"/>
      <c r="EJ196" s="57"/>
      <c r="EK196" s="57"/>
      <c r="EL196" s="57"/>
      <c r="EM196" s="57"/>
      <c r="EN196" s="57"/>
      <c r="EO196" s="57"/>
      <c r="EP196" s="57"/>
      <c r="EQ196" s="57"/>
      <c r="ER196" s="57"/>
      <c r="ES196" s="57"/>
      <c r="ET196" s="57"/>
      <c r="EU196" s="57"/>
      <c r="EV196" s="57"/>
      <c r="EW196" s="57"/>
      <c r="EX196" s="57"/>
      <c r="EY196" s="57"/>
    </row>
    <row r="197" spans="2:155" ht="14.5" customHeight="1" x14ac:dyDescent="0.35">
      <c r="B197" s="62"/>
      <c r="C197" s="62"/>
      <c r="D197" s="62"/>
      <c r="E197" s="62"/>
      <c r="F197" s="62"/>
      <c r="G197" s="62"/>
      <c r="H197" s="62"/>
      <c r="I197" s="62"/>
      <c r="J197" s="62"/>
      <c r="K197" s="62"/>
      <c r="L197" s="62"/>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c r="DZ197" s="57"/>
      <c r="EA197" s="57"/>
      <c r="EB197" s="57"/>
      <c r="EC197" s="57"/>
      <c r="ED197" s="57"/>
      <c r="EE197" s="57"/>
      <c r="EF197" s="57"/>
      <c r="EG197" s="57"/>
      <c r="EH197" s="57"/>
      <c r="EI197" s="57"/>
      <c r="EJ197" s="57"/>
      <c r="EK197" s="57"/>
      <c r="EL197" s="57"/>
      <c r="EM197" s="57"/>
      <c r="EN197" s="57"/>
      <c r="EO197" s="57"/>
      <c r="EP197" s="57"/>
      <c r="EQ197" s="57"/>
      <c r="ER197" s="57"/>
      <c r="ES197" s="57"/>
      <c r="ET197" s="57"/>
      <c r="EU197" s="57"/>
      <c r="EV197" s="57"/>
      <c r="EW197" s="57"/>
      <c r="EX197" s="57"/>
      <c r="EY197" s="57"/>
    </row>
    <row r="198" spans="2:155" ht="14.5" customHeight="1" x14ac:dyDescent="0.35">
      <c r="B198" s="62"/>
      <c r="C198" s="62"/>
      <c r="D198" s="62"/>
      <c r="E198" s="62"/>
      <c r="F198" s="62"/>
      <c r="G198" s="62"/>
      <c r="H198" s="62"/>
      <c r="I198" s="62"/>
      <c r="J198" s="62"/>
      <c r="K198" s="62"/>
      <c r="L198" s="62"/>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c r="EB198" s="57"/>
      <c r="EC198" s="57"/>
      <c r="ED198" s="57"/>
      <c r="EE198" s="57"/>
      <c r="EF198" s="57"/>
      <c r="EG198" s="57"/>
      <c r="EH198" s="57"/>
      <c r="EI198" s="57"/>
      <c r="EJ198" s="57"/>
      <c r="EK198" s="57"/>
      <c r="EL198" s="57"/>
      <c r="EM198" s="57"/>
      <c r="EN198" s="57"/>
      <c r="EO198" s="57"/>
      <c r="EP198" s="57"/>
      <c r="EQ198" s="57"/>
      <c r="ER198" s="57"/>
      <c r="ES198" s="57"/>
      <c r="ET198" s="57"/>
      <c r="EU198" s="57"/>
      <c r="EV198" s="57"/>
      <c r="EW198" s="57"/>
      <c r="EX198" s="57"/>
      <c r="EY198" s="57"/>
    </row>
    <row r="199" spans="2:155" ht="14.5" customHeight="1" x14ac:dyDescent="0.35">
      <c r="B199" s="62"/>
      <c r="C199" s="62"/>
      <c r="D199" s="62"/>
      <c r="E199" s="62"/>
      <c r="F199" s="62"/>
      <c r="G199" s="62"/>
      <c r="H199" s="62"/>
      <c r="I199" s="62"/>
      <c r="J199" s="62"/>
      <c r="K199" s="62"/>
      <c r="L199" s="62"/>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c r="EB199" s="57"/>
      <c r="EC199" s="57"/>
      <c r="ED199" s="57"/>
      <c r="EE199" s="57"/>
      <c r="EF199" s="57"/>
      <c r="EG199" s="57"/>
      <c r="EH199" s="57"/>
      <c r="EI199" s="57"/>
      <c r="EJ199" s="57"/>
      <c r="EK199" s="57"/>
      <c r="EL199" s="57"/>
      <c r="EM199" s="57"/>
      <c r="EN199" s="57"/>
      <c r="EO199" s="57"/>
      <c r="EP199" s="57"/>
      <c r="EQ199" s="57"/>
      <c r="ER199" s="57"/>
      <c r="ES199" s="57"/>
      <c r="ET199" s="57"/>
      <c r="EU199" s="57"/>
      <c r="EV199" s="57"/>
      <c r="EW199" s="57"/>
      <c r="EX199" s="57"/>
      <c r="EY199" s="57"/>
    </row>
    <row r="200" spans="2:155" ht="14.5" customHeight="1" x14ac:dyDescent="0.35">
      <c r="B200" s="62"/>
      <c r="C200" s="62"/>
      <c r="D200" s="62"/>
      <c r="E200" s="62"/>
      <c r="F200" s="62"/>
      <c r="G200" s="62"/>
      <c r="H200" s="62"/>
      <c r="I200" s="62"/>
      <c r="J200" s="62"/>
      <c r="K200" s="62"/>
      <c r="L200" s="62"/>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row>
    <row r="201" spans="2:155" ht="14.5" customHeight="1" x14ac:dyDescent="0.35">
      <c r="B201" s="62"/>
      <c r="C201" s="62"/>
      <c r="D201" s="62"/>
      <c r="E201" s="62"/>
      <c r="F201" s="62"/>
      <c r="G201" s="62"/>
      <c r="H201" s="62"/>
      <c r="I201" s="62"/>
      <c r="J201" s="62"/>
      <c r="K201" s="62"/>
      <c r="L201" s="62"/>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57"/>
      <c r="DK201" s="57"/>
      <c r="DL201" s="57"/>
      <c r="DM201" s="57"/>
      <c r="DN201" s="57"/>
      <c r="DO201" s="57"/>
      <c r="DP201" s="57"/>
      <c r="DQ201" s="57"/>
      <c r="DR201" s="57"/>
      <c r="DS201" s="57"/>
      <c r="DT201" s="57"/>
      <c r="DU201" s="57"/>
      <c r="DV201" s="57"/>
      <c r="DW201" s="57"/>
      <c r="DX201" s="57"/>
      <c r="DY201" s="57"/>
      <c r="DZ201" s="57"/>
      <c r="EA201" s="57"/>
      <c r="EB201" s="57"/>
      <c r="EC201" s="57"/>
      <c r="ED201" s="57"/>
      <c r="EE201" s="57"/>
      <c r="EF201" s="57"/>
      <c r="EG201" s="57"/>
      <c r="EH201" s="57"/>
      <c r="EI201" s="57"/>
      <c r="EJ201" s="57"/>
      <c r="EK201" s="57"/>
      <c r="EL201" s="57"/>
      <c r="EM201" s="57"/>
      <c r="EN201" s="57"/>
      <c r="EO201" s="57"/>
      <c r="EP201" s="57"/>
      <c r="EQ201" s="57"/>
      <c r="ER201" s="57"/>
      <c r="ES201" s="57"/>
      <c r="ET201" s="57"/>
      <c r="EU201" s="57"/>
      <c r="EV201" s="57"/>
      <c r="EW201" s="57"/>
      <c r="EX201" s="57"/>
      <c r="EY201" s="57"/>
    </row>
    <row r="202" spans="2:155" ht="14.5" customHeight="1" x14ac:dyDescent="0.35">
      <c r="B202" s="62"/>
      <c r="C202" s="62"/>
      <c r="D202" s="62"/>
      <c r="E202" s="62"/>
      <c r="F202" s="62"/>
      <c r="G202" s="62"/>
      <c r="H202" s="62"/>
      <c r="I202" s="62"/>
      <c r="J202" s="62"/>
      <c r="K202" s="62"/>
      <c r="L202" s="62"/>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c r="DK202" s="57"/>
      <c r="DL202" s="57"/>
      <c r="DM202" s="57"/>
      <c r="DN202" s="57"/>
      <c r="DO202" s="57"/>
      <c r="DP202" s="57"/>
      <c r="DQ202" s="57"/>
      <c r="DR202" s="57"/>
      <c r="DS202" s="57"/>
      <c r="DT202" s="57"/>
      <c r="DU202" s="57"/>
      <c r="DV202" s="57"/>
      <c r="DW202" s="57"/>
      <c r="DX202" s="57"/>
      <c r="DY202" s="57"/>
      <c r="DZ202" s="57"/>
      <c r="EA202" s="57"/>
      <c r="EB202" s="57"/>
      <c r="EC202" s="57"/>
      <c r="ED202" s="57"/>
      <c r="EE202" s="57"/>
      <c r="EF202" s="57"/>
      <c r="EG202" s="57"/>
      <c r="EH202" s="57"/>
      <c r="EI202" s="57"/>
      <c r="EJ202" s="57"/>
      <c r="EK202" s="57"/>
      <c r="EL202" s="57"/>
      <c r="EM202" s="57"/>
      <c r="EN202" s="57"/>
      <c r="EO202" s="57"/>
      <c r="EP202" s="57"/>
      <c r="EQ202" s="57"/>
      <c r="ER202" s="57"/>
      <c r="ES202" s="57"/>
      <c r="ET202" s="57"/>
      <c r="EU202" s="57"/>
      <c r="EV202" s="57"/>
      <c r="EW202" s="57"/>
      <c r="EX202" s="57"/>
      <c r="EY202" s="57"/>
    </row>
    <row r="203" spans="2:155" ht="14.5" customHeight="1" x14ac:dyDescent="0.35">
      <c r="B203" s="62"/>
      <c r="C203" s="62"/>
      <c r="D203" s="62"/>
      <c r="E203" s="62"/>
      <c r="F203" s="62"/>
      <c r="G203" s="62"/>
      <c r="H203" s="62"/>
      <c r="I203" s="62"/>
      <c r="J203" s="62"/>
      <c r="K203" s="62"/>
      <c r="L203" s="62"/>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c r="EB203" s="57"/>
      <c r="EC203" s="57"/>
      <c r="ED203" s="57"/>
      <c r="EE203" s="57"/>
      <c r="EF203" s="57"/>
      <c r="EG203" s="57"/>
      <c r="EH203" s="57"/>
      <c r="EI203" s="57"/>
      <c r="EJ203" s="57"/>
      <c r="EK203" s="57"/>
      <c r="EL203" s="57"/>
      <c r="EM203" s="57"/>
      <c r="EN203" s="57"/>
      <c r="EO203" s="57"/>
      <c r="EP203" s="57"/>
      <c r="EQ203" s="57"/>
      <c r="ER203" s="57"/>
      <c r="ES203" s="57"/>
      <c r="ET203" s="57"/>
      <c r="EU203" s="57"/>
      <c r="EV203" s="57"/>
      <c r="EW203" s="57"/>
      <c r="EX203" s="57"/>
      <c r="EY203" s="57"/>
    </row>
    <row r="204" spans="2:155" ht="14.5" customHeight="1" x14ac:dyDescent="0.35">
      <c r="B204" s="62"/>
      <c r="C204" s="62"/>
      <c r="D204" s="62"/>
      <c r="E204" s="62"/>
      <c r="F204" s="62"/>
      <c r="G204" s="62"/>
      <c r="H204" s="62"/>
      <c r="I204" s="62"/>
      <c r="J204" s="62"/>
      <c r="K204" s="62"/>
      <c r="L204" s="62"/>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c r="EB204" s="57"/>
      <c r="EC204" s="57"/>
      <c r="ED204" s="57"/>
      <c r="EE204" s="57"/>
      <c r="EF204" s="57"/>
      <c r="EG204" s="57"/>
      <c r="EH204" s="57"/>
      <c r="EI204" s="57"/>
      <c r="EJ204" s="57"/>
      <c r="EK204" s="57"/>
      <c r="EL204" s="57"/>
      <c r="EM204" s="57"/>
      <c r="EN204" s="57"/>
      <c r="EO204" s="57"/>
      <c r="EP204" s="57"/>
      <c r="EQ204" s="57"/>
      <c r="ER204" s="57"/>
      <c r="ES204" s="57"/>
      <c r="ET204" s="57"/>
      <c r="EU204" s="57"/>
      <c r="EV204" s="57"/>
      <c r="EW204" s="57"/>
      <c r="EX204" s="57"/>
      <c r="EY204" s="57"/>
    </row>
    <row r="205" spans="2:155" ht="14.5" customHeight="1" x14ac:dyDescent="0.35">
      <c r="B205" s="62"/>
      <c r="C205" s="62"/>
      <c r="D205" s="62"/>
      <c r="E205" s="62"/>
      <c r="F205" s="62"/>
      <c r="G205" s="62"/>
      <c r="H205" s="62"/>
      <c r="I205" s="62"/>
      <c r="J205" s="62"/>
      <c r="K205" s="62"/>
      <c r="L205" s="62"/>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c r="DK205" s="57"/>
      <c r="DL205" s="57"/>
      <c r="DM205" s="57"/>
      <c r="DN205" s="57"/>
      <c r="DO205" s="57"/>
      <c r="DP205" s="57"/>
      <c r="DQ205" s="57"/>
      <c r="DR205" s="57"/>
      <c r="DS205" s="57"/>
      <c r="DT205" s="57"/>
      <c r="DU205" s="57"/>
      <c r="DV205" s="57"/>
      <c r="DW205" s="57"/>
      <c r="DX205" s="57"/>
      <c r="DY205" s="57"/>
      <c r="DZ205" s="57"/>
      <c r="EA205" s="57"/>
      <c r="EB205" s="57"/>
      <c r="EC205" s="57"/>
      <c r="ED205" s="57"/>
      <c r="EE205" s="57"/>
      <c r="EF205" s="57"/>
      <c r="EG205" s="57"/>
      <c r="EH205" s="57"/>
      <c r="EI205" s="57"/>
      <c r="EJ205" s="57"/>
      <c r="EK205" s="57"/>
      <c r="EL205" s="57"/>
      <c r="EM205" s="57"/>
      <c r="EN205" s="57"/>
      <c r="EO205" s="57"/>
      <c r="EP205" s="57"/>
      <c r="EQ205" s="57"/>
      <c r="ER205" s="57"/>
      <c r="ES205" s="57"/>
      <c r="ET205" s="57"/>
      <c r="EU205" s="57"/>
      <c r="EV205" s="57"/>
      <c r="EW205" s="57"/>
      <c r="EX205" s="57"/>
      <c r="EY205" s="57"/>
    </row>
    <row r="206" spans="2:155" ht="14.5" customHeight="1" x14ac:dyDescent="0.35">
      <c r="B206" s="62"/>
      <c r="C206" s="62"/>
      <c r="D206" s="62"/>
      <c r="E206" s="62"/>
      <c r="F206" s="62"/>
      <c r="G206" s="62"/>
      <c r="H206" s="62"/>
      <c r="I206" s="62"/>
      <c r="J206" s="62"/>
      <c r="K206" s="62"/>
      <c r="L206" s="62"/>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57"/>
      <c r="DK206" s="57"/>
      <c r="DL206" s="57"/>
      <c r="DM206" s="57"/>
      <c r="DN206" s="57"/>
      <c r="DO206" s="57"/>
      <c r="DP206" s="57"/>
      <c r="DQ206" s="57"/>
      <c r="DR206" s="57"/>
      <c r="DS206" s="57"/>
      <c r="DT206" s="57"/>
      <c r="DU206" s="57"/>
      <c r="DV206" s="57"/>
      <c r="DW206" s="57"/>
      <c r="DX206" s="57"/>
      <c r="DY206" s="57"/>
      <c r="DZ206" s="57"/>
      <c r="EA206" s="57"/>
      <c r="EB206" s="57"/>
      <c r="EC206" s="57"/>
      <c r="ED206" s="57"/>
      <c r="EE206" s="57"/>
      <c r="EF206" s="57"/>
      <c r="EG206" s="57"/>
      <c r="EH206" s="57"/>
      <c r="EI206" s="57"/>
      <c r="EJ206" s="57"/>
      <c r="EK206" s="57"/>
      <c r="EL206" s="57"/>
      <c r="EM206" s="57"/>
      <c r="EN206" s="57"/>
      <c r="EO206" s="57"/>
      <c r="EP206" s="57"/>
      <c r="EQ206" s="57"/>
      <c r="ER206" s="57"/>
      <c r="ES206" s="57"/>
      <c r="ET206" s="57"/>
      <c r="EU206" s="57"/>
      <c r="EV206" s="57"/>
      <c r="EW206" s="57"/>
      <c r="EX206" s="57"/>
      <c r="EY206" s="57"/>
    </row>
    <row r="207" spans="2:155" ht="14.5" customHeight="1" x14ac:dyDescent="0.35">
      <c r="B207" s="62"/>
      <c r="C207" s="62"/>
      <c r="D207" s="62"/>
      <c r="E207" s="62"/>
      <c r="F207" s="62"/>
      <c r="G207" s="62"/>
      <c r="H207" s="62"/>
      <c r="I207" s="62"/>
      <c r="J207" s="62"/>
      <c r="K207" s="62"/>
      <c r="L207" s="62"/>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c r="EB207" s="57"/>
      <c r="EC207" s="57"/>
      <c r="ED207" s="57"/>
      <c r="EE207" s="57"/>
      <c r="EF207" s="57"/>
      <c r="EG207" s="57"/>
      <c r="EH207" s="57"/>
      <c r="EI207" s="57"/>
      <c r="EJ207" s="57"/>
      <c r="EK207" s="57"/>
      <c r="EL207" s="57"/>
      <c r="EM207" s="57"/>
      <c r="EN207" s="57"/>
      <c r="EO207" s="57"/>
      <c r="EP207" s="57"/>
      <c r="EQ207" s="57"/>
      <c r="ER207" s="57"/>
      <c r="ES207" s="57"/>
      <c r="ET207" s="57"/>
      <c r="EU207" s="57"/>
      <c r="EV207" s="57"/>
      <c r="EW207" s="57"/>
      <c r="EX207" s="57"/>
      <c r="EY207" s="57"/>
    </row>
    <row r="208" spans="2:155" ht="14.5" customHeight="1" x14ac:dyDescent="0.35">
      <c r="B208" s="62"/>
      <c r="C208" s="62"/>
      <c r="D208" s="62"/>
      <c r="E208" s="62"/>
      <c r="F208" s="62"/>
      <c r="G208" s="62"/>
      <c r="H208" s="62"/>
      <c r="I208" s="62"/>
      <c r="J208" s="62"/>
      <c r="K208" s="62"/>
      <c r="L208" s="62"/>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c r="DZ208" s="57"/>
      <c r="EA208" s="57"/>
      <c r="EB208" s="57"/>
      <c r="EC208" s="57"/>
      <c r="ED208" s="57"/>
      <c r="EE208" s="57"/>
      <c r="EF208" s="57"/>
      <c r="EG208" s="57"/>
      <c r="EH208" s="57"/>
      <c r="EI208" s="57"/>
      <c r="EJ208" s="57"/>
      <c r="EK208" s="57"/>
      <c r="EL208" s="57"/>
      <c r="EM208" s="57"/>
      <c r="EN208" s="57"/>
      <c r="EO208" s="57"/>
      <c r="EP208" s="57"/>
      <c r="EQ208" s="57"/>
      <c r="ER208" s="57"/>
      <c r="ES208" s="57"/>
      <c r="ET208" s="57"/>
      <c r="EU208" s="57"/>
      <c r="EV208" s="57"/>
      <c r="EW208" s="57"/>
      <c r="EX208" s="57"/>
      <c r="EY208" s="57"/>
    </row>
    <row r="209" spans="2:155" ht="14.5" customHeight="1" x14ac:dyDescent="0.35">
      <c r="B209" s="62"/>
      <c r="C209" s="62"/>
      <c r="D209" s="62"/>
      <c r="E209" s="62"/>
      <c r="F209" s="62"/>
      <c r="G209" s="62"/>
      <c r="H209" s="62"/>
      <c r="I209" s="62"/>
      <c r="J209" s="62"/>
      <c r="K209" s="62"/>
      <c r="L209" s="62"/>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57"/>
      <c r="CS209" s="57"/>
      <c r="CT209" s="57"/>
      <c r="CU209" s="57"/>
      <c r="CV209" s="57"/>
      <c r="CW209" s="57"/>
      <c r="CX209" s="57"/>
      <c r="CY209" s="57"/>
      <c r="CZ209" s="57"/>
      <c r="DA209" s="57"/>
      <c r="DB209" s="57"/>
      <c r="DC209" s="57"/>
      <c r="DD209" s="57"/>
      <c r="DE209" s="57"/>
      <c r="DF209" s="57"/>
      <c r="DG209" s="57"/>
      <c r="DH209" s="57"/>
      <c r="DI209" s="57"/>
      <c r="DJ209" s="57"/>
      <c r="DK209" s="57"/>
      <c r="DL209" s="57"/>
      <c r="DM209" s="57"/>
      <c r="DN209" s="57"/>
      <c r="DO209" s="57"/>
      <c r="DP209" s="57"/>
      <c r="DQ209" s="57"/>
      <c r="DR209" s="57"/>
      <c r="DS209" s="57"/>
      <c r="DT209" s="57"/>
      <c r="DU209" s="57"/>
      <c r="DV209" s="57"/>
      <c r="DW209" s="57"/>
      <c r="DX209" s="57"/>
      <c r="DY209" s="57"/>
      <c r="DZ209" s="57"/>
      <c r="EA209" s="57"/>
      <c r="EB209" s="57"/>
      <c r="EC209" s="57"/>
      <c r="ED209" s="57"/>
      <c r="EE209" s="57"/>
      <c r="EF209" s="57"/>
      <c r="EG209" s="57"/>
      <c r="EH209" s="57"/>
      <c r="EI209" s="57"/>
      <c r="EJ209" s="57"/>
      <c r="EK209" s="57"/>
      <c r="EL209" s="57"/>
      <c r="EM209" s="57"/>
      <c r="EN209" s="57"/>
      <c r="EO209" s="57"/>
      <c r="EP209" s="57"/>
      <c r="EQ209" s="57"/>
      <c r="ER209" s="57"/>
      <c r="ES209" s="57"/>
      <c r="ET209" s="57"/>
      <c r="EU209" s="57"/>
      <c r="EV209" s="57"/>
      <c r="EW209" s="57"/>
      <c r="EX209" s="57"/>
      <c r="EY209" s="57"/>
    </row>
    <row r="210" spans="2:155" ht="14.5" customHeight="1" x14ac:dyDescent="0.35">
      <c r="B210" s="62"/>
      <c r="C210" s="62"/>
      <c r="D210" s="62"/>
      <c r="E210" s="62"/>
      <c r="F210" s="62"/>
      <c r="G210" s="62"/>
      <c r="H210" s="62"/>
      <c r="I210" s="62"/>
      <c r="J210" s="62"/>
      <c r="K210" s="62"/>
      <c r="L210" s="62"/>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7"/>
      <c r="DU210" s="57"/>
      <c r="DV210" s="57"/>
      <c r="DW210" s="57"/>
      <c r="DX210" s="57"/>
      <c r="DY210" s="57"/>
      <c r="DZ210" s="57"/>
      <c r="EA210" s="57"/>
      <c r="EB210" s="57"/>
      <c r="EC210" s="57"/>
      <c r="ED210" s="57"/>
      <c r="EE210" s="57"/>
      <c r="EF210" s="57"/>
      <c r="EG210" s="57"/>
      <c r="EH210" s="57"/>
      <c r="EI210" s="57"/>
      <c r="EJ210" s="57"/>
      <c r="EK210" s="57"/>
      <c r="EL210" s="57"/>
      <c r="EM210" s="57"/>
      <c r="EN210" s="57"/>
      <c r="EO210" s="57"/>
      <c r="EP210" s="57"/>
      <c r="EQ210" s="57"/>
      <c r="ER210" s="57"/>
      <c r="ES210" s="57"/>
      <c r="ET210" s="57"/>
      <c r="EU210" s="57"/>
      <c r="EV210" s="57"/>
      <c r="EW210" s="57"/>
      <c r="EX210" s="57"/>
      <c r="EY210" s="57"/>
    </row>
    <row r="211" spans="2:155" ht="14.5" customHeight="1" x14ac:dyDescent="0.35">
      <c r="B211" s="62"/>
      <c r="C211" s="62"/>
      <c r="D211" s="62"/>
      <c r="E211" s="62"/>
      <c r="F211" s="62"/>
      <c r="G211" s="62"/>
      <c r="H211" s="62"/>
      <c r="I211" s="62"/>
      <c r="J211" s="62"/>
      <c r="K211" s="62"/>
      <c r="L211" s="62"/>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row>
    <row r="212" spans="2:155" ht="14.5" customHeight="1" x14ac:dyDescent="0.35">
      <c r="B212" s="62"/>
      <c r="C212" s="62"/>
      <c r="D212" s="62"/>
      <c r="E212" s="62"/>
      <c r="F212" s="62"/>
      <c r="G212" s="62"/>
      <c r="H212" s="62"/>
      <c r="I212" s="62"/>
      <c r="J212" s="62"/>
      <c r="K212" s="62"/>
      <c r="L212" s="62"/>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c r="EB212" s="57"/>
      <c r="EC212" s="57"/>
      <c r="ED212" s="57"/>
      <c r="EE212" s="57"/>
      <c r="EF212" s="57"/>
      <c r="EG212" s="57"/>
      <c r="EH212" s="57"/>
      <c r="EI212" s="57"/>
      <c r="EJ212" s="57"/>
      <c r="EK212" s="57"/>
      <c r="EL212" s="57"/>
      <c r="EM212" s="57"/>
      <c r="EN212" s="57"/>
      <c r="EO212" s="57"/>
      <c r="EP212" s="57"/>
      <c r="EQ212" s="57"/>
      <c r="ER212" s="57"/>
      <c r="ES212" s="57"/>
      <c r="ET212" s="57"/>
      <c r="EU212" s="57"/>
      <c r="EV212" s="57"/>
      <c r="EW212" s="57"/>
      <c r="EX212" s="57"/>
      <c r="EY212" s="57"/>
    </row>
    <row r="213" spans="2:155" ht="14.5" customHeight="1" x14ac:dyDescent="0.35">
      <c r="B213" s="62"/>
      <c r="C213" s="62"/>
      <c r="D213" s="62"/>
      <c r="E213" s="62"/>
      <c r="F213" s="62"/>
      <c r="G213" s="62"/>
      <c r="H213" s="62"/>
      <c r="I213" s="62"/>
      <c r="J213" s="62"/>
      <c r="K213" s="62"/>
      <c r="L213" s="62"/>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c r="EB213" s="57"/>
      <c r="EC213" s="57"/>
      <c r="ED213" s="57"/>
      <c r="EE213" s="57"/>
      <c r="EF213" s="57"/>
      <c r="EG213" s="57"/>
      <c r="EH213" s="57"/>
      <c r="EI213" s="57"/>
      <c r="EJ213" s="57"/>
      <c r="EK213" s="57"/>
      <c r="EL213" s="57"/>
      <c r="EM213" s="57"/>
      <c r="EN213" s="57"/>
      <c r="EO213" s="57"/>
      <c r="EP213" s="57"/>
      <c r="EQ213" s="57"/>
      <c r="ER213" s="57"/>
      <c r="ES213" s="57"/>
      <c r="ET213" s="57"/>
      <c r="EU213" s="57"/>
      <c r="EV213" s="57"/>
      <c r="EW213" s="57"/>
      <c r="EX213" s="57"/>
      <c r="EY213" s="57"/>
    </row>
    <row r="214" spans="2:155" ht="14.5" customHeight="1" x14ac:dyDescent="0.35">
      <c r="B214" s="62"/>
      <c r="C214" s="62"/>
      <c r="D214" s="62"/>
      <c r="E214" s="62"/>
      <c r="F214" s="62"/>
      <c r="G214" s="62"/>
      <c r="H214" s="62"/>
      <c r="I214" s="62"/>
      <c r="J214" s="62"/>
      <c r="K214" s="62"/>
      <c r="L214" s="62"/>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c r="CZ214" s="57"/>
      <c r="DA214" s="57"/>
      <c r="DB214" s="57"/>
      <c r="DC214" s="57"/>
      <c r="DD214" s="57"/>
      <c r="DE214" s="57"/>
      <c r="DF214" s="57"/>
      <c r="DG214" s="57"/>
      <c r="DH214" s="57"/>
      <c r="DI214" s="57"/>
      <c r="DJ214" s="57"/>
      <c r="DK214" s="57"/>
      <c r="DL214" s="57"/>
      <c r="DM214" s="57"/>
      <c r="DN214" s="57"/>
      <c r="DO214" s="57"/>
      <c r="DP214" s="57"/>
      <c r="DQ214" s="57"/>
      <c r="DR214" s="57"/>
      <c r="DS214" s="57"/>
      <c r="DT214" s="57"/>
      <c r="DU214" s="57"/>
      <c r="DV214" s="57"/>
      <c r="DW214" s="57"/>
      <c r="DX214" s="57"/>
      <c r="DY214" s="57"/>
      <c r="DZ214" s="57"/>
      <c r="EA214" s="57"/>
      <c r="EB214" s="57"/>
      <c r="EC214" s="57"/>
      <c r="ED214" s="57"/>
      <c r="EE214" s="57"/>
      <c r="EF214" s="57"/>
      <c r="EG214" s="57"/>
      <c r="EH214" s="57"/>
      <c r="EI214" s="57"/>
      <c r="EJ214" s="57"/>
      <c r="EK214" s="57"/>
      <c r="EL214" s="57"/>
      <c r="EM214" s="57"/>
      <c r="EN214" s="57"/>
      <c r="EO214" s="57"/>
      <c r="EP214" s="57"/>
      <c r="EQ214" s="57"/>
      <c r="ER214" s="57"/>
      <c r="ES214" s="57"/>
      <c r="ET214" s="57"/>
      <c r="EU214" s="57"/>
      <c r="EV214" s="57"/>
      <c r="EW214" s="57"/>
      <c r="EX214" s="57"/>
      <c r="EY214" s="57"/>
    </row>
    <row r="215" spans="2:155" ht="14.5" customHeight="1" x14ac:dyDescent="0.35">
      <c r="B215" s="62"/>
      <c r="C215" s="62"/>
      <c r="D215" s="62"/>
      <c r="E215" s="62"/>
      <c r="F215" s="62"/>
      <c r="G215" s="62"/>
      <c r="H215" s="62"/>
      <c r="I215" s="62"/>
      <c r="J215" s="62"/>
      <c r="K215" s="62"/>
      <c r="L215" s="62"/>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c r="CZ215" s="57"/>
      <c r="DA215" s="57"/>
      <c r="DB215" s="57"/>
      <c r="DC215" s="57"/>
      <c r="DD215" s="57"/>
      <c r="DE215" s="57"/>
      <c r="DF215" s="57"/>
      <c r="DG215" s="57"/>
      <c r="DH215" s="57"/>
      <c r="DI215" s="57"/>
      <c r="DJ215" s="57"/>
      <c r="DK215" s="57"/>
      <c r="DL215" s="57"/>
      <c r="DM215" s="57"/>
      <c r="DN215" s="57"/>
      <c r="DO215" s="57"/>
      <c r="DP215" s="57"/>
      <c r="DQ215" s="57"/>
      <c r="DR215" s="57"/>
      <c r="DS215" s="57"/>
      <c r="DT215" s="57"/>
      <c r="DU215" s="57"/>
      <c r="DV215" s="57"/>
      <c r="DW215" s="57"/>
      <c r="DX215" s="57"/>
      <c r="DY215" s="57"/>
      <c r="DZ215" s="57"/>
      <c r="EA215" s="57"/>
      <c r="EB215" s="57"/>
      <c r="EC215" s="57"/>
      <c r="ED215" s="57"/>
      <c r="EE215" s="57"/>
      <c r="EF215" s="57"/>
      <c r="EG215" s="57"/>
      <c r="EH215" s="57"/>
      <c r="EI215" s="57"/>
      <c r="EJ215" s="57"/>
      <c r="EK215" s="57"/>
      <c r="EL215" s="57"/>
      <c r="EM215" s="57"/>
      <c r="EN215" s="57"/>
      <c r="EO215" s="57"/>
      <c r="EP215" s="57"/>
      <c r="EQ215" s="57"/>
      <c r="ER215" s="57"/>
      <c r="ES215" s="57"/>
      <c r="ET215" s="57"/>
      <c r="EU215" s="57"/>
      <c r="EV215" s="57"/>
      <c r="EW215" s="57"/>
      <c r="EX215" s="57"/>
      <c r="EY215" s="57"/>
    </row>
    <row r="216" spans="2:155" ht="14.5" customHeight="1" x14ac:dyDescent="0.35">
      <c r="B216" s="62"/>
      <c r="C216" s="62"/>
      <c r="D216" s="62"/>
      <c r="E216" s="62"/>
      <c r="F216" s="62"/>
      <c r="G216" s="62"/>
      <c r="H216" s="62"/>
      <c r="I216" s="62"/>
      <c r="J216" s="62"/>
      <c r="K216" s="62"/>
      <c r="L216" s="62"/>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row>
    <row r="217" spans="2:155" ht="14.5" customHeight="1" x14ac:dyDescent="0.35">
      <c r="B217" s="62"/>
      <c r="C217" s="62"/>
      <c r="D217" s="62"/>
      <c r="E217" s="62"/>
      <c r="F217" s="62"/>
      <c r="G217" s="62"/>
      <c r="H217" s="62"/>
      <c r="I217" s="62"/>
      <c r="J217" s="62"/>
      <c r="K217" s="62"/>
      <c r="L217" s="62"/>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row>
    <row r="218" spans="2:155" ht="14.5" customHeight="1" x14ac:dyDescent="0.35">
      <c r="B218" s="62"/>
      <c r="C218" s="62"/>
      <c r="D218" s="62"/>
      <c r="E218" s="62"/>
      <c r="F218" s="62"/>
      <c r="G218" s="62"/>
      <c r="H218" s="62"/>
      <c r="I218" s="62"/>
      <c r="J218" s="62"/>
      <c r="K218" s="62"/>
      <c r="L218" s="62"/>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c r="BT218" s="57"/>
      <c r="BU218" s="57"/>
      <c r="BV218" s="57"/>
      <c r="BW218" s="57"/>
      <c r="BX218" s="57"/>
      <c r="BY218" s="57"/>
      <c r="BZ218" s="57"/>
      <c r="CA218" s="57"/>
      <c r="CB218" s="57"/>
      <c r="CC218" s="57"/>
      <c r="CD218" s="57"/>
      <c r="CE218" s="57"/>
      <c r="CF218" s="57"/>
      <c r="CG218" s="57"/>
      <c r="CH218" s="57"/>
      <c r="CI218" s="57"/>
      <c r="CJ218" s="57"/>
      <c r="CK218" s="57"/>
      <c r="CL218" s="57"/>
      <c r="CM218" s="57"/>
      <c r="CN218" s="57"/>
      <c r="CO218" s="57"/>
      <c r="CP218" s="57"/>
      <c r="CQ218" s="57"/>
      <c r="CR218" s="57"/>
      <c r="CS218" s="57"/>
      <c r="CT218" s="57"/>
      <c r="CU218" s="57"/>
      <c r="CV218" s="57"/>
      <c r="CW218" s="57"/>
      <c r="CX218" s="57"/>
      <c r="CY218" s="57"/>
      <c r="CZ218" s="57"/>
      <c r="DA218" s="57"/>
      <c r="DB218" s="57"/>
      <c r="DC218" s="57"/>
      <c r="DD218" s="57"/>
      <c r="DE218" s="57"/>
      <c r="DF218" s="57"/>
      <c r="DG218" s="57"/>
      <c r="DH218" s="57"/>
      <c r="DI218" s="57"/>
      <c r="DJ218" s="57"/>
      <c r="DK218" s="57"/>
      <c r="DL218" s="57"/>
      <c r="DM218" s="57"/>
      <c r="DN218" s="57"/>
      <c r="DO218" s="57"/>
      <c r="DP218" s="57"/>
      <c r="DQ218" s="57"/>
      <c r="DR218" s="57"/>
      <c r="DS218" s="57"/>
      <c r="DT218" s="57"/>
      <c r="DU218" s="57"/>
      <c r="DV218" s="57"/>
      <c r="DW218" s="57"/>
      <c r="DX218" s="57"/>
      <c r="DY218" s="57"/>
      <c r="DZ218" s="57"/>
      <c r="EA218" s="57"/>
      <c r="EB218" s="57"/>
      <c r="EC218" s="57"/>
      <c r="ED218" s="57"/>
      <c r="EE218" s="57"/>
      <c r="EF218" s="57"/>
      <c r="EG218" s="57"/>
      <c r="EH218" s="57"/>
      <c r="EI218" s="57"/>
      <c r="EJ218" s="57"/>
      <c r="EK218" s="57"/>
      <c r="EL218" s="57"/>
      <c r="EM218" s="57"/>
      <c r="EN218" s="57"/>
      <c r="EO218" s="57"/>
      <c r="EP218" s="57"/>
      <c r="EQ218" s="57"/>
      <c r="ER218" s="57"/>
      <c r="ES218" s="57"/>
      <c r="ET218" s="57"/>
      <c r="EU218" s="57"/>
      <c r="EV218" s="57"/>
      <c r="EW218" s="57"/>
      <c r="EX218" s="57"/>
      <c r="EY218" s="57"/>
    </row>
    <row r="219" spans="2:155" ht="14.5" customHeight="1" x14ac:dyDescent="0.35">
      <c r="B219" s="62"/>
      <c r="C219" s="62"/>
      <c r="D219" s="62"/>
      <c r="E219" s="62"/>
      <c r="F219" s="62"/>
      <c r="G219" s="62"/>
      <c r="H219" s="62"/>
      <c r="I219" s="62"/>
      <c r="J219" s="62"/>
      <c r="K219" s="62"/>
      <c r="L219" s="62"/>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c r="CZ219" s="57"/>
      <c r="DA219" s="57"/>
      <c r="DB219" s="57"/>
      <c r="DC219" s="57"/>
      <c r="DD219" s="57"/>
      <c r="DE219" s="57"/>
      <c r="DF219" s="57"/>
      <c r="DG219" s="57"/>
      <c r="DH219" s="57"/>
      <c r="DI219" s="57"/>
      <c r="DJ219" s="57"/>
      <c r="DK219" s="57"/>
      <c r="DL219" s="57"/>
      <c r="DM219" s="57"/>
      <c r="DN219" s="57"/>
      <c r="DO219" s="57"/>
      <c r="DP219" s="57"/>
      <c r="DQ219" s="57"/>
      <c r="DR219" s="57"/>
      <c r="DS219" s="57"/>
      <c r="DT219" s="57"/>
      <c r="DU219" s="57"/>
      <c r="DV219" s="57"/>
      <c r="DW219" s="57"/>
      <c r="DX219" s="57"/>
      <c r="DY219" s="57"/>
      <c r="DZ219" s="57"/>
      <c r="EA219" s="57"/>
      <c r="EB219" s="57"/>
      <c r="EC219" s="57"/>
      <c r="ED219" s="57"/>
      <c r="EE219" s="57"/>
      <c r="EF219" s="57"/>
      <c r="EG219" s="57"/>
      <c r="EH219" s="57"/>
      <c r="EI219" s="57"/>
      <c r="EJ219" s="57"/>
      <c r="EK219" s="57"/>
      <c r="EL219" s="57"/>
      <c r="EM219" s="57"/>
      <c r="EN219" s="57"/>
      <c r="EO219" s="57"/>
      <c r="EP219" s="57"/>
      <c r="EQ219" s="57"/>
      <c r="ER219" s="57"/>
      <c r="ES219" s="57"/>
      <c r="ET219" s="57"/>
      <c r="EU219" s="57"/>
      <c r="EV219" s="57"/>
      <c r="EW219" s="57"/>
      <c r="EX219" s="57"/>
      <c r="EY219" s="57"/>
    </row>
    <row r="220" spans="2:155" ht="14.5" customHeight="1" x14ac:dyDescent="0.35">
      <c r="B220" s="62"/>
      <c r="C220" s="62"/>
      <c r="D220" s="62"/>
      <c r="E220" s="62"/>
      <c r="F220" s="62"/>
      <c r="G220" s="62"/>
      <c r="H220" s="62"/>
      <c r="I220" s="62"/>
      <c r="J220" s="62"/>
      <c r="K220" s="62"/>
      <c r="L220" s="62"/>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c r="CN220" s="57"/>
      <c r="CO220" s="57"/>
      <c r="CP220" s="57"/>
      <c r="CQ220" s="57"/>
      <c r="CR220" s="57"/>
      <c r="CS220" s="57"/>
      <c r="CT220" s="57"/>
      <c r="CU220" s="57"/>
      <c r="CV220" s="57"/>
      <c r="CW220" s="57"/>
      <c r="CX220" s="57"/>
      <c r="CY220" s="57"/>
      <c r="CZ220" s="57"/>
      <c r="DA220" s="57"/>
      <c r="DB220" s="57"/>
      <c r="DC220" s="57"/>
      <c r="DD220" s="57"/>
      <c r="DE220" s="57"/>
      <c r="DF220" s="57"/>
      <c r="DG220" s="57"/>
      <c r="DH220" s="57"/>
      <c r="DI220" s="57"/>
      <c r="DJ220" s="57"/>
      <c r="DK220" s="57"/>
      <c r="DL220" s="57"/>
      <c r="DM220" s="57"/>
      <c r="DN220" s="57"/>
      <c r="DO220" s="57"/>
      <c r="DP220" s="57"/>
      <c r="DQ220" s="57"/>
      <c r="DR220" s="57"/>
      <c r="DS220" s="57"/>
      <c r="DT220" s="57"/>
      <c r="DU220" s="57"/>
      <c r="DV220" s="57"/>
      <c r="DW220" s="57"/>
      <c r="DX220" s="57"/>
      <c r="DY220" s="57"/>
      <c r="DZ220" s="57"/>
      <c r="EA220" s="57"/>
      <c r="EB220" s="57"/>
      <c r="EC220" s="57"/>
      <c r="ED220" s="57"/>
      <c r="EE220" s="57"/>
      <c r="EF220" s="57"/>
      <c r="EG220" s="57"/>
      <c r="EH220" s="57"/>
      <c r="EI220" s="57"/>
      <c r="EJ220" s="57"/>
      <c r="EK220" s="57"/>
      <c r="EL220" s="57"/>
      <c r="EM220" s="57"/>
      <c r="EN220" s="57"/>
      <c r="EO220" s="57"/>
      <c r="EP220" s="57"/>
      <c r="EQ220" s="57"/>
      <c r="ER220" s="57"/>
      <c r="ES220" s="57"/>
      <c r="ET220" s="57"/>
      <c r="EU220" s="57"/>
      <c r="EV220" s="57"/>
      <c r="EW220" s="57"/>
      <c r="EX220" s="57"/>
      <c r="EY220" s="57"/>
    </row>
    <row r="221" spans="2:155" ht="14.5" customHeight="1" x14ac:dyDescent="0.35">
      <c r="B221" s="62"/>
      <c r="C221" s="62"/>
      <c r="D221" s="62"/>
      <c r="E221" s="62"/>
      <c r="F221" s="62"/>
      <c r="G221" s="62"/>
      <c r="H221" s="62"/>
      <c r="I221" s="62"/>
      <c r="J221" s="62"/>
      <c r="K221" s="62"/>
      <c r="L221" s="62"/>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57"/>
      <c r="CC221" s="57"/>
      <c r="CD221" s="57"/>
      <c r="CE221" s="57"/>
      <c r="CF221" s="57"/>
      <c r="CG221" s="57"/>
      <c r="CH221" s="57"/>
      <c r="CI221" s="57"/>
      <c r="CJ221" s="57"/>
      <c r="CK221" s="57"/>
      <c r="CL221" s="57"/>
      <c r="CM221" s="57"/>
      <c r="CN221" s="57"/>
      <c r="CO221" s="57"/>
      <c r="CP221" s="57"/>
      <c r="CQ221" s="57"/>
      <c r="CR221" s="57"/>
      <c r="CS221" s="57"/>
      <c r="CT221" s="57"/>
      <c r="CU221" s="57"/>
      <c r="CV221" s="57"/>
      <c r="CW221" s="57"/>
      <c r="CX221" s="57"/>
      <c r="CY221" s="57"/>
      <c r="CZ221" s="57"/>
      <c r="DA221" s="57"/>
      <c r="DB221" s="57"/>
      <c r="DC221" s="57"/>
      <c r="DD221" s="57"/>
      <c r="DE221" s="57"/>
      <c r="DF221" s="57"/>
      <c r="DG221" s="57"/>
      <c r="DH221" s="57"/>
      <c r="DI221" s="57"/>
      <c r="DJ221" s="57"/>
      <c r="DK221" s="57"/>
      <c r="DL221" s="57"/>
      <c r="DM221" s="57"/>
      <c r="DN221" s="57"/>
      <c r="DO221" s="57"/>
      <c r="DP221" s="57"/>
      <c r="DQ221" s="57"/>
      <c r="DR221" s="57"/>
      <c r="DS221" s="57"/>
      <c r="DT221" s="57"/>
      <c r="DU221" s="57"/>
      <c r="DV221" s="57"/>
      <c r="DW221" s="57"/>
      <c r="DX221" s="57"/>
      <c r="DY221" s="57"/>
      <c r="DZ221" s="57"/>
      <c r="EA221" s="57"/>
      <c r="EB221" s="57"/>
      <c r="EC221" s="57"/>
      <c r="ED221" s="57"/>
      <c r="EE221" s="57"/>
      <c r="EF221" s="57"/>
      <c r="EG221" s="57"/>
      <c r="EH221" s="57"/>
      <c r="EI221" s="57"/>
      <c r="EJ221" s="57"/>
      <c r="EK221" s="57"/>
      <c r="EL221" s="57"/>
      <c r="EM221" s="57"/>
      <c r="EN221" s="57"/>
      <c r="EO221" s="57"/>
      <c r="EP221" s="57"/>
      <c r="EQ221" s="57"/>
      <c r="ER221" s="57"/>
      <c r="ES221" s="57"/>
      <c r="ET221" s="57"/>
      <c r="EU221" s="57"/>
      <c r="EV221" s="57"/>
      <c r="EW221" s="57"/>
      <c r="EX221" s="57"/>
      <c r="EY221" s="57"/>
    </row>
    <row r="222" spans="2:155" ht="14.5" customHeight="1" x14ac:dyDescent="0.35">
      <c r="B222" s="62"/>
      <c r="C222" s="62"/>
      <c r="D222" s="62"/>
      <c r="E222" s="62"/>
      <c r="F222" s="62"/>
      <c r="G222" s="62"/>
      <c r="H222" s="62"/>
      <c r="I222" s="62"/>
      <c r="J222" s="62"/>
      <c r="K222" s="62"/>
      <c r="L222" s="62"/>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c r="BR222" s="57"/>
      <c r="BS222" s="57"/>
      <c r="BT222" s="57"/>
      <c r="BU222" s="57"/>
      <c r="BV222" s="57"/>
      <c r="BW222" s="57"/>
      <c r="BX222" s="57"/>
      <c r="BY222" s="57"/>
      <c r="BZ222" s="57"/>
      <c r="CA222" s="57"/>
      <c r="CB222" s="57"/>
      <c r="CC222" s="57"/>
      <c r="CD222" s="57"/>
      <c r="CE222" s="57"/>
      <c r="CF222" s="57"/>
      <c r="CG222" s="57"/>
      <c r="CH222" s="57"/>
      <c r="CI222" s="57"/>
      <c r="CJ222" s="57"/>
      <c r="CK222" s="57"/>
      <c r="CL222" s="57"/>
      <c r="CM222" s="57"/>
      <c r="CN222" s="57"/>
      <c r="CO222" s="57"/>
      <c r="CP222" s="57"/>
      <c r="CQ222" s="57"/>
      <c r="CR222" s="57"/>
      <c r="CS222" s="57"/>
      <c r="CT222" s="57"/>
      <c r="CU222" s="57"/>
      <c r="CV222" s="57"/>
      <c r="CW222" s="57"/>
      <c r="CX222" s="57"/>
      <c r="CY222" s="57"/>
      <c r="CZ222" s="57"/>
      <c r="DA222" s="57"/>
      <c r="DB222" s="57"/>
      <c r="DC222" s="57"/>
      <c r="DD222" s="57"/>
      <c r="DE222" s="57"/>
      <c r="DF222" s="57"/>
      <c r="DG222" s="57"/>
      <c r="DH222" s="57"/>
      <c r="DI222" s="57"/>
      <c r="DJ222" s="57"/>
      <c r="DK222" s="57"/>
      <c r="DL222" s="57"/>
      <c r="DM222" s="57"/>
      <c r="DN222" s="57"/>
      <c r="DO222" s="57"/>
      <c r="DP222" s="57"/>
      <c r="DQ222" s="57"/>
      <c r="DR222" s="57"/>
      <c r="DS222" s="57"/>
      <c r="DT222" s="57"/>
      <c r="DU222" s="57"/>
      <c r="DV222" s="57"/>
      <c r="DW222" s="57"/>
      <c r="DX222" s="57"/>
      <c r="DY222" s="57"/>
      <c r="DZ222" s="57"/>
      <c r="EA222" s="57"/>
      <c r="EB222" s="57"/>
      <c r="EC222" s="57"/>
      <c r="ED222" s="57"/>
      <c r="EE222" s="57"/>
      <c r="EF222" s="57"/>
      <c r="EG222" s="57"/>
      <c r="EH222" s="57"/>
      <c r="EI222" s="57"/>
      <c r="EJ222" s="57"/>
      <c r="EK222" s="57"/>
      <c r="EL222" s="57"/>
      <c r="EM222" s="57"/>
      <c r="EN222" s="57"/>
      <c r="EO222" s="57"/>
      <c r="EP222" s="57"/>
      <c r="EQ222" s="57"/>
      <c r="ER222" s="57"/>
      <c r="ES222" s="57"/>
      <c r="ET222" s="57"/>
      <c r="EU222" s="57"/>
      <c r="EV222" s="57"/>
      <c r="EW222" s="57"/>
      <c r="EX222" s="57"/>
      <c r="EY222" s="57"/>
    </row>
    <row r="223" spans="2:155" ht="14.5" customHeight="1" x14ac:dyDescent="0.35">
      <c r="B223" s="62"/>
      <c r="C223" s="62"/>
      <c r="D223" s="62"/>
      <c r="E223" s="62"/>
      <c r="F223" s="62"/>
      <c r="G223" s="62"/>
      <c r="H223" s="62"/>
      <c r="I223" s="62"/>
      <c r="J223" s="62"/>
      <c r="K223" s="62"/>
      <c r="L223" s="62"/>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c r="CA223" s="57"/>
      <c r="CB223" s="57"/>
      <c r="CC223" s="57"/>
      <c r="CD223" s="57"/>
      <c r="CE223" s="57"/>
      <c r="CF223" s="57"/>
      <c r="CG223" s="57"/>
      <c r="CH223" s="57"/>
      <c r="CI223" s="57"/>
      <c r="CJ223" s="57"/>
      <c r="CK223" s="57"/>
      <c r="CL223" s="57"/>
      <c r="CM223" s="57"/>
      <c r="CN223" s="57"/>
      <c r="CO223" s="57"/>
      <c r="CP223" s="57"/>
      <c r="CQ223" s="57"/>
      <c r="CR223" s="57"/>
      <c r="CS223" s="57"/>
      <c r="CT223" s="57"/>
      <c r="CU223" s="57"/>
      <c r="CV223" s="57"/>
      <c r="CW223" s="57"/>
      <c r="CX223" s="57"/>
      <c r="CY223" s="57"/>
      <c r="CZ223" s="57"/>
      <c r="DA223" s="57"/>
      <c r="DB223" s="57"/>
      <c r="DC223" s="57"/>
      <c r="DD223" s="57"/>
      <c r="DE223" s="57"/>
      <c r="DF223" s="57"/>
      <c r="DG223" s="57"/>
      <c r="DH223" s="57"/>
      <c r="DI223" s="57"/>
      <c r="DJ223" s="57"/>
      <c r="DK223" s="57"/>
      <c r="DL223" s="57"/>
      <c r="DM223" s="57"/>
      <c r="DN223" s="57"/>
      <c r="DO223" s="57"/>
      <c r="DP223" s="57"/>
      <c r="DQ223" s="57"/>
      <c r="DR223" s="57"/>
      <c r="DS223" s="57"/>
      <c r="DT223" s="57"/>
      <c r="DU223" s="57"/>
      <c r="DV223" s="57"/>
      <c r="DW223" s="57"/>
      <c r="DX223" s="57"/>
      <c r="DY223" s="57"/>
      <c r="DZ223" s="57"/>
      <c r="EA223" s="57"/>
      <c r="EB223" s="57"/>
      <c r="EC223" s="57"/>
      <c r="ED223" s="57"/>
      <c r="EE223" s="57"/>
      <c r="EF223" s="57"/>
      <c r="EG223" s="57"/>
      <c r="EH223" s="57"/>
      <c r="EI223" s="57"/>
      <c r="EJ223" s="57"/>
      <c r="EK223" s="57"/>
      <c r="EL223" s="57"/>
      <c r="EM223" s="57"/>
      <c r="EN223" s="57"/>
      <c r="EO223" s="57"/>
      <c r="EP223" s="57"/>
      <c r="EQ223" s="57"/>
      <c r="ER223" s="57"/>
      <c r="ES223" s="57"/>
      <c r="ET223" s="57"/>
      <c r="EU223" s="57"/>
      <c r="EV223" s="57"/>
      <c r="EW223" s="57"/>
      <c r="EX223" s="57"/>
      <c r="EY223" s="57"/>
    </row>
    <row r="224" spans="2:155" ht="14.5" customHeight="1" x14ac:dyDescent="0.35">
      <c r="B224" s="62"/>
      <c r="C224" s="62"/>
      <c r="D224" s="62"/>
      <c r="E224" s="62"/>
      <c r="F224" s="62"/>
      <c r="G224" s="62"/>
      <c r="H224" s="62"/>
      <c r="I224" s="62"/>
      <c r="J224" s="62"/>
      <c r="K224" s="62"/>
      <c r="L224" s="62"/>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c r="CA224" s="57"/>
      <c r="CB224" s="57"/>
      <c r="CC224" s="57"/>
      <c r="CD224" s="57"/>
      <c r="CE224" s="57"/>
      <c r="CF224" s="57"/>
      <c r="CG224" s="57"/>
      <c r="CH224" s="57"/>
      <c r="CI224" s="57"/>
      <c r="CJ224" s="57"/>
      <c r="CK224" s="57"/>
      <c r="CL224" s="57"/>
      <c r="CM224" s="57"/>
      <c r="CN224" s="57"/>
      <c r="CO224" s="57"/>
      <c r="CP224" s="57"/>
      <c r="CQ224" s="57"/>
      <c r="CR224" s="57"/>
      <c r="CS224" s="57"/>
      <c r="CT224" s="57"/>
      <c r="CU224" s="57"/>
      <c r="CV224" s="57"/>
      <c r="CW224" s="57"/>
      <c r="CX224" s="57"/>
      <c r="CY224" s="57"/>
      <c r="CZ224" s="57"/>
      <c r="DA224" s="57"/>
      <c r="DB224" s="57"/>
      <c r="DC224" s="57"/>
      <c r="DD224" s="57"/>
      <c r="DE224" s="57"/>
      <c r="DF224" s="57"/>
      <c r="DG224" s="57"/>
      <c r="DH224" s="57"/>
      <c r="DI224" s="57"/>
      <c r="DJ224" s="57"/>
      <c r="DK224" s="57"/>
      <c r="DL224" s="57"/>
      <c r="DM224" s="57"/>
      <c r="DN224" s="57"/>
      <c r="DO224" s="57"/>
      <c r="DP224" s="57"/>
      <c r="DQ224" s="57"/>
      <c r="DR224" s="57"/>
      <c r="DS224" s="57"/>
      <c r="DT224" s="57"/>
      <c r="DU224" s="57"/>
      <c r="DV224" s="57"/>
      <c r="DW224" s="57"/>
      <c r="DX224" s="57"/>
      <c r="DY224" s="57"/>
      <c r="DZ224" s="57"/>
      <c r="EA224" s="57"/>
      <c r="EB224" s="57"/>
      <c r="EC224" s="57"/>
      <c r="ED224" s="57"/>
      <c r="EE224" s="57"/>
      <c r="EF224" s="57"/>
      <c r="EG224" s="57"/>
      <c r="EH224" s="57"/>
      <c r="EI224" s="57"/>
      <c r="EJ224" s="57"/>
      <c r="EK224" s="57"/>
      <c r="EL224" s="57"/>
      <c r="EM224" s="57"/>
      <c r="EN224" s="57"/>
      <c r="EO224" s="57"/>
      <c r="EP224" s="57"/>
      <c r="EQ224" s="57"/>
      <c r="ER224" s="57"/>
      <c r="ES224" s="57"/>
      <c r="ET224" s="57"/>
      <c r="EU224" s="57"/>
      <c r="EV224" s="57"/>
      <c r="EW224" s="57"/>
      <c r="EX224" s="57"/>
      <c r="EY224" s="57"/>
    </row>
    <row r="225" spans="2:155" ht="14.5" customHeight="1" x14ac:dyDescent="0.35">
      <c r="B225" s="62"/>
      <c r="C225" s="62"/>
      <c r="D225" s="62"/>
      <c r="E225" s="62"/>
      <c r="F225" s="62"/>
      <c r="G225" s="62"/>
      <c r="H225" s="62"/>
      <c r="I225" s="62"/>
      <c r="J225" s="62"/>
      <c r="K225" s="62"/>
      <c r="L225" s="62"/>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7"/>
      <c r="BY225" s="57"/>
      <c r="BZ225" s="57"/>
      <c r="CA225" s="57"/>
      <c r="CB225" s="57"/>
      <c r="CC225" s="57"/>
      <c r="CD225" s="57"/>
      <c r="CE225" s="57"/>
      <c r="CF225" s="57"/>
      <c r="CG225" s="57"/>
      <c r="CH225" s="57"/>
      <c r="CI225" s="57"/>
      <c r="CJ225" s="57"/>
      <c r="CK225" s="57"/>
      <c r="CL225" s="57"/>
      <c r="CM225" s="57"/>
      <c r="CN225" s="57"/>
      <c r="CO225" s="57"/>
      <c r="CP225" s="57"/>
      <c r="CQ225" s="57"/>
      <c r="CR225" s="57"/>
      <c r="CS225" s="57"/>
      <c r="CT225" s="57"/>
      <c r="CU225" s="57"/>
      <c r="CV225" s="57"/>
      <c r="CW225" s="57"/>
      <c r="CX225" s="57"/>
      <c r="CY225" s="57"/>
      <c r="CZ225" s="57"/>
      <c r="DA225" s="57"/>
      <c r="DB225" s="57"/>
      <c r="DC225" s="57"/>
      <c r="DD225" s="57"/>
      <c r="DE225" s="57"/>
      <c r="DF225" s="57"/>
      <c r="DG225" s="57"/>
      <c r="DH225" s="57"/>
      <c r="DI225" s="57"/>
      <c r="DJ225" s="57"/>
      <c r="DK225" s="57"/>
      <c r="DL225" s="57"/>
      <c r="DM225" s="57"/>
      <c r="DN225" s="57"/>
      <c r="DO225" s="57"/>
      <c r="DP225" s="57"/>
      <c r="DQ225" s="57"/>
      <c r="DR225" s="57"/>
      <c r="DS225" s="57"/>
      <c r="DT225" s="57"/>
      <c r="DU225" s="57"/>
      <c r="DV225" s="57"/>
      <c r="DW225" s="57"/>
      <c r="DX225" s="57"/>
      <c r="DY225" s="57"/>
      <c r="DZ225" s="57"/>
      <c r="EA225" s="57"/>
      <c r="EB225" s="57"/>
      <c r="EC225" s="57"/>
      <c r="ED225" s="57"/>
      <c r="EE225" s="57"/>
      <c r="EF225" s="57"/>
      <c r="EG225" s="57"/>
      <c r="EH225" s="57"/>
      <c r="EI225" s="57"/>
      <c r="EJ225" s="57"/>
      <c r="EK225" s="57"/>
      <c r="EL225" s="57"/>
      <c r="EM225" s="57"/>
      <c r="EN225" s="57"/>
      <c r="EO225" s="57"/>
      <c r="EP225" s="57"/>
      <c r="EQ225" s="57"/>
      <c r="ER225" s="57"/>
      <c r="ES225" s="57"/>
      <c r="ET225" s="57"/>
      <c r="EU225" s="57"/>
      <c r="EV225" s="57"/>
      <c r="EW225" s="57"/>
      <c r="EX225" s="57"/>
      <c r="EY225" s="57"/>
    </row>
    <row r="226" spans="2:155" ht="14.5" customHeight="1" x14ac:dyDescent="0.35">
      <c r="B226" s="62"/>
      <c r="C226" s="62"/>
      <c r="D226" s="62"/>
      <c r="E226" s="62"/>
      <c r="F226" s="62"/>
      <c r="G226" s="62"/>
      <c r="H226" s="62"/>
      <c r="I226" s="62"/>
      <c r="J226" s="62"/>
      <c r="K226" s="62"/>
      <c r="L226" s="62"/>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7"/>
      <c r="CH226" s="57"/>
      <c r="CI226" s="57"/>
      <c r="CJ226" s="57"/>
      <c r="CK226" s="57"/>
      <c r="CL226" s="57"/>
      <c r="CM226" s="57"/>
      <c r="CN226" s="57"/>
      <c r="CO226" s="57"/>
      <c r="CP226" s="57"/>
      <c r="CQ226" s="57"/>
      <c r="CR226" s="57"/>
      <c r="CS226" s="57"/>
      <c r="CT226" s="57"/>
      <c r="CU226" s="57"/>
      <c r="CV226" s="57"/>
      <c r="CW226" s="57"/>
      <c r="CX226" s="57"/>
      <c r="CY226" s="57"/>
      <c r="CZ226" s="57"/>
      <c r="DA226" s="57"/>
      <c r="DB226" s="57"/>
      <c r="DC226" s="57"/>
      <c r="DD226" s="57"/>
      <c r="DE226" s="57"/>
      <c r="DF226" s="57"/>
      <c r="DG226" s="57"/>
      <c r="DH226" s="57"/>
      <c r="DI226" s="57"/>
      <c r="DJ226" s="57"/>
      <c r="DK226" s="57"/>
      <c r="DL226" s="57"/>
      <c r="DM226" s="57"/>
      <c r="DN226" s="57"/>
      <c r="DO226" s="57"/>
      <c r="DP226" s="57"/>
      <c r="DQ226" s="57"/>
      <c r="DR226" s="57"/>
      <c r="DS226" s="57"/>
      <c r="DT226" s="57"/>
      <c r="DU226" s="57"/>
      <c r="DV226" s="57"/>
      <c r="DW226" s="57"/>
      <c r="DX226" s="57"/>
      <c r="DY226" s="57"/>
      <c r="DZ226" s="57"/>
      <c r="EA226" s="57"/>
      <c r="EB226" s="57"/>
      <c r="EC226" s="57"/>
      <c r="ED226" s="57"/>
      <c r="EE226" s="57"/>
      <c r="EF226" s="57"/>
      <c r="EG226" s="57"/>
      <c r="EH226" s="57"/>
      <c r="EI226" s="57"/>
      <c r="EJ226" s="57"/>
      <c r="EK226" s="57"/>
      <c r="EL226" s="57"/>
      <c r="EM226" s="57"/>
      <c r="EN226" s="57"/>
      <c r="EO226" s="57"/>
      <c r="EP226" s="57"/>
      <c r="EQ226" s="57"/>
      <c r="ER226" s="57"/>
      <c r="ES226" s="57"/>
      <c r="ET226" s="57"/>
      <c r="EU226" s="57"/>
      <c r="EV226" s="57"/>
      <c r="EW226" s="57"/>
      <c r="EX226" s="57"/>
      <c r="EY226" s="57"/>
    </row>
    <row r="227" spans="2:155" ht="14.5" customHeight="1" x14ac:dyDescent="0.35">
      <c r="B227" s="62"/>
      <c r="C227" s="62"/>
      <c r="D227" s="62"/>
      <c r="E227" s="62"/>
      <c r="F227" s="62"/>
      <c r="G227" s="62"/>
      <c r="H227" s="62"/>
      <c r="I227" s="62"/>
      <c r="J227" s="62"/>
      <c r="K227" s="62"/>
      <c r="L227" s="62"/>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c r="BT227" s="57"/>
      <c r="BU227" s="57"/>
      <c r="BV227" s="57"/>
      <c r="BW227" s="57"/>
      <c r="BX227" s="57"/>
      <c r="BY227" s="57"/>
      <c r="BZ227" s="57"/>
      <c r="CA227" s="57"/>
      <c r="CB227" s="57"/>
      <c r="CC227" s="57"/>
      <c r="CD227" s="57"/>
      <c r="CE227" s="57"/>
      <c r="CF227" s="57"/>
      <c r="CG227" s="57"/>
      <c r="CH227" s="57"/>
      <c r="CI227" s="57"/>
      <c r="CJ227" s="57"/>
      <c r="CK227" s="57"/>
      <c r="CL227" s="57"/>
      <c r="CM227" s="57"/>
      <c r="CN227" s="57"/>
      <c r="CO227" s="57"/>
      <c r="CP227" s="57"/>
      <c r="CQ227" s="57"/>
      <c r="CR227" s="57"/>
      <c r="CS227" s="57"/>
      <c r="CT227" s="57"/>
      <c r="CU227" s="57"/>
      <c r="CV227" s="57"/>
      <c r="CW227" s="57"/>
      <c r="CX227" s="57"/>
      <c r="CY227" s="57"/>
      <c r="CZ227" s="57"/>
      <c r="DA227" s="57"/>
      <c r="DB227" s="57"/>
      <c r="DC227" s="57"/>
      <c r="DD227" s="57"/>
      <c r="DE227" s="57"/>
      <c r="DF227" s="57"/>
      <c r="DG227" s="57"/>
      <c r="DH227" s="57"/>
      <c r="DI227" s="57"/>
      <c r="DJ227" s="57"/>
      <c r="DK227" s="57"/>
      <c r="DL227" s="57"/>
      <c r="DM227" s="57"/>
      <c r="DN227" s="57"/>
      <c r="DO227" s="57"/>
      <c r="DP227" s="57"/>
      <c r="DQ227" s="57"/>
      <c r="DR227" s="57"/>
      <c r="DS227" s="57"/>
      <c r="DT227" s="57"/>
      <c r="DU227" s="57"/>
      <c r="DV227" s="57"/>
      <c r="DW227" s="57"/>
      <c r="DX227" s="57"/>
      <c r="DY227" s="57"/>
      <c r="DZ227" s="57"/>
      <c r="EA227" s="57"/>
      <c r="EB227" s="57"/>
      <c r="EC227" s="57"/>
      <c r="ED227" s="57"/>
      <c r="EE227" s="57"/>
      <c r="EF227" s="57"/>
      <c r="EG227" s="57"/>
      <c r="EH227" s="57"/>
      <c r="EI227" s="57"/>
      <c r="EJ227" s="57"/>
      <c r="EK227" s="57"/>
      <c r="EL227" s="57"/>
      <c r="EM227" s="57"/>
      <c r="EN227" s="57"/>
      <c r="EO227" s="57"/>
      <c r="EP227" s="57"/>
      <c r="EQ227" s="57"/>
      <c r="ER227" s="57"/>
      <c r="ES227" s="57"/>
      <c r="ET227" s="57"/>
      <c r="EU227" s="57"/>
      <c r="EV227" s="57"/>
      <c r="EW227" s="57"/>
      <c r="EX227" s="57"/>
      <c r="EY227" s="57"/>
    </row>
    <row r="228" spans="2:155" ht="14.5" customHeight="1" x14ac:dyDescent="0.35">
      <c r="B228" s="62"/>
      <c r="C228" s="62"/>
      <c r="D228" s="62"/>
      <c r="E228" s="62"/>
      <c r="F228" s="62"/>
      <c r="G228" s="62"/>
      <c r="H228" s="62"/>
      <c r="I228" s="62"/>
      <c r="J228" s="62"/>
      <c r="K228" s="62"/>
      <c r="L228" s="62"/>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c r="DK228" s="57"/>
      <c r="DL228" s="57"/>
      <c r="DM228" s="57"/>
      <c r="DN228" s="57"/>
      <c r="DO228" s="57"/>
      <c r="DP228" s="57"/>
      <c r="DQ228" s="57"/>
      <c r="DR228" s="57"/>
      <c r="DS228" s="57"/>
      <c r="DT228" s="57"/>
      <c r="DU228" s="57"/>
      <c r="DV228" s="57"/>
      <c r="DW228" s="57"/>
      <c r="DX228" s="57"/>
      <c r="DY228" s="57"/>
      <c r="DZ228" s="57"/>
      <c r="EA228" s="57"/>
      <c r="EB228" s="57"/>
      <c r="EC228" s="57"/>
      <c r="ED228" s="57"/>
      <c r="EE228" s="57"/>
      <c r="EF228" s="57"/>
      <c r="EG228" s="57"/>
      <c r="EH228" s="57"/>
      <c r="EI228" s="57"/>
      <c r="EJ228" s="57"/>
      <c r="EK228" s="57"/>
      <c r="EL228" s="57"/>
      <c r="EM228" s="57"/>
      <c r="EN228" s="57"/>
      <c r="EO228" s="57"/>
      <c r="EP228" s="57"/>
      <c r="EQ228" s="57"/>
      <c r="ER228" s="57"/>
      <c r="ES228" s="57"/>
      <c r="ET228" s="57"/>
      <c r="EU228" s="57"/>
      <c r="EV228" s="57"/>
      <c r="EW228" s="57"/>
      <c r="EX228" s="57"/>
      <c r="EY228" s="57"/>
    </row>
    <row r="229" spans="2:155" ht="14.5" customHeight="1" x14ac:dyDescent="0.35">
      <c r="B229" s="62"/>
      <c r="C229" s="62"/>
      <c r="D229" s="62"/>
      <c r="E229" s="62"/>
      <c r="F229" s="62"/>
      <c r="G229" s="62"/>
      <c r="H229" s="62"/>
      <c r="I229" s="62"/>
      <c r="J229" s="62"/>
      <c r="K229" s="62"/>
      <c r="L229" s="62"/>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7"/>
      <c r="CZ229" s="57"/>
      <c r="DA229" s="57"/>
      <c r="DB229" s="57"/>
      <c r="DC229" s="57"/>
      <c r="DD229" s="57"/>
      <c r="DE229" s="57"/>
      <c r="DF229" s="57"/>
      <c r="DG229" s="57"/>
      <c r="DH229" s="57"/>
      <c r="DI229" s="57"/>
      <c r="DJ229" s="57"/>
      <c r="DK229" s="57"/>
      <c r="DL229" s="57"/>
      <c r="DM229" s="57"/>
      <c r="DN229" s="57"/>
      <c r="DO229" s="57"/>
      <c r="DP229" s="57"/>
      <c r="DQ229" s="57"/>
      <c r="DR229" s="57"/>
      <c r="DS229" s="57"/>
      <c r="DT229" s="57"/>
      <c r="DU229" s="57"/>
      <c r="DV229" s="57"/>
      <c r="DW229" s="57"/>
      <c r="DX229" s="57"/>
      <c r="DY229" s="57"/>
      <c r="DZ229" s="57"/>
      <c r="EA229" s="57"/>
      <c r="EB229" s="57"/>
      <c r="EC229" s="57"/>
      <c r="ED229" s="57"/>
      <c r="EE229" s="57"/>
      <c r="EF229" s="57"/>
      <c r="EG229" s="57"/>
      <c r="EH229" s="57"/>
      <c r="EI229" s="57"/>
      <c r="EJ229" s="57"/>
      <c r="EK229" s="57"/>
      <c r="EL229" s="57"/>
      <c r="EM229" s="57"/>
      <c r="EN229" s="57"/>
      <c r="EO229" s="57"/>
      <c r="EP229" s="57"/>
      <c r="EQ229" s="57"/>
      <c r="ER229" s="57"/>
      <c r="ES229" s="57"/>
      <c r="ET229" s="57"/>
      <c r="EU229" s="57"/>
      <c r="EV229" s="57"/>
      <c r="EW229" s="57"/>
      <c r="EX229" s="57"/>
      <c r="EY229" s="57"/>
    </row>
    <row r="230" spans="2:155" ht="14.5" customHeight="1" x14ac:dyDescent="0.35">
      <c r="B230" s="62"/>
      <c r="C230" s="62"/>
      <c r="D230" s="62"/>
      <c r="E230" s="62"/>
      <c r="F230" s="62"/>
      <c r="G230" s="62"/>
      <c r="H230" s="62"/>
      <c r="I230" s="62"/>
      <c r="J230" s="62"/>
      <c r="K230" s="62"/>
      <c r="L230" s="62"/>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row>
    <row r="231" spans="2:155" ht="14.5" customHeight="1" x14ac:dyDescent="0.35">
      <c r="B231" s="62"/>
      <c r="C231" s="62"/>
      <c r="D231" s="62"/>
      <c r="E231" s="62"/>
      <c r="F231" s="62"/>
      <c r="G231" s="62"/>
      <c r="H231" s="62"/>
      <c r="I231" s="62"/>
      <c r="J231" s="62"/>
      <c r="K231" s="62"/>
      <c r="L231" s="62"/>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57"/>
      <c r="CR231" s="57"/>
      <c r="CS231" s="57"/>
      <c r="CT231" s="57"/>
      <c r="CU231" s="57"/>
      <c r="CV231" s="57"/>
      <c r="CW231" s="57"/>
      <c r="CX231" s="57"/>
      <c r="CY231" s="57"/>
      <c r="CZ231" s="57"/>
      <c r="DA231" s="57"/>
      <c r="DB231" s="57"/>
      <c r="DC231" s="57"/>
      <c r="DD231" s="57"/>
      <c r="DE231" s="57"/>
      <c r="DF231" s="57"/>
      <c r="DG231" s="57"/>
      <c r="DH231" s="57"/>
      <c r="DI231" s="57"/>
      <c r="DJ231" s="57"/>
      <c r="DK231" s="57"/>
      <c r="DL231" s="57"/>
      <c r="DM231" s="57"/>
      <c r="DN231" s="57"/>
      <c r="DO231" s="57"/>
      <c r="DP231" s="57"/>
      <c r="DQ231" s="57"/>
      <c r="DR231" s="57"/>
      <c r="DS231" s="57"/>
      <c r="DT231" s="57"/>
      <c r="DU231" s="57"/>
      <c r="DV231" s="57"/>
      <c r="DW231" s="57"/>
      <c r="DX231" s="57"/>
      <c r="DY231" s="57"/>
      <c r="DZ231" s="57"/>
      <c r="EA231" s="57"/>
      <c r="EB231" s="57"/>
      <c r="EC231" s="57"/>
      <c r="ED231" s="57"/>
      <c r="EE231" s="57"/>
      <c r="EF231" s="57"/>
      <c r="EG231" s="57"/>
      <c r="EH231" s="57"/>
      <c r="EI231" s="57"/>
      <c r="EJ231" s="57"/>
      <c r="EK231" s="57"/>
      <c r="EL231" s="57"/>
      <c r="EM231" s="57"/>
      <c r="EN231" s="57"/>
      <c r="EO231" s="57"/>
      <c r="EP231" s="57"/>
      <c r="EQ231" s="57"/>
      <c r="ER231" s="57"/>
      <c r="ES231" s="57"/>
      <c r="ET231" s="57"/>
      <c r="EU231" s="57"/>
      <c r="EV231" s="57"/>
      <c r="EW231" s="57"/>
      <c r="EX231" s="57"/>
      <c r="EY231" s="57"/>
    </row>
    <row r="232" spans="2:155" ht="14.5" customHeight="1" x14ac:dyDescent="0.35">
      <c r="B232" s="62"/>
      <c r="C232" s="62"/>
      <c r="D232" s="62"/>
      <c r="E232" s="62"/>
      <c r="F232" s="62"/>
      <c r="G232" s="62"/>
      <c r="H232" s="62"/>
      <c r="I232" s="62"/>
      <c r="J232" s="62"/>
      <c r="K232" s="62"/>
      <c r="L232" s="62"/>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c r="DK232" s="57"/>
      <c r="DL232" s="57"/>
      <c r="DM232" s="57"/>
      <c r="DN232" s="57"/>
      <c r="DO232" s="57"/>
      <c r="DP232" s="57"/>
      <c r="DQ232" s="57"/>
      <c r="DR232" s="57"/>
      <c r="DS232" s="57"/>
      <c r="DT232" s="57"/>
      <c r="DU232" s="57"/>
      <c r="DV232" s="57"/>
      <c r="DW232" s="57"/>
      <c r="DX232" s="57"/>
      <c r="DY232" s="57"/>
      <c r="DZ232" s="57"/>
      <c r="EA232" s="57"/>
      <c r="EB232" s="57"/>
      <c r="EC232" s="57"/>
      <c r="ED232" s="57"/>
      <c r="EE232" s="57"/>
      <c r="EF232" s="57"/>
      <c r="EG232" s="57"/>
      <c r="EH232" s="57"/>
      <c r="EI232" s="57"/>
      <c r="EJ232" s="57"/>
      <c r="EK232" s="57"/>
      <c r="EL232" s="57"/>
      <c r="EM232" s="57"/>
      <c r="EN232" s="57"/>
      <c r="EO232" s="57"/>
      <c r="EP232" s="57"/>
      <c r="EQ232" s="57"/>
      <c r="ER232" s="57"/>
      <c r="ES232" s="57"/>
      <c r="ET232" s="57"/>
      <c r="EU232" s="57"/>
      <c r="EV232" s="57"/>
      <c r="EW232" s="57"/>
      <c r="EX232" s="57"/>
      <c r="EY232" s="57"/>
    </row>
    <row r="233" spans="2:155" ht="14.5" customHeight="1" x14ac:dyDescent="0.35">
      <c r="B233" s="62"/>
      <c r="C233" s="62"/>
      <c r="D233" s="62"/>
      <c r="E233" s="62"/>
      <c r="F233" s="62"/>
      <c r="G233" s="62"/>
      <c r="H233" s="62"/>
      <c r="I233" s="62"/>
      <c r="J233" s="62"/>
      <c r="K233" s="62"/>
      <c r="L233" s="62"/>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57"/>
      <c r="DK233" s="57"/>
      <c r="DL233" s="57"/>
      <c r="DM233" s="57"/>
      <c r="DN233" s="57"/>
      <c r="DO233" s="57"/>
      <c r="DP233" s="57"/>
      <c r="DQ233" s="57"/>
      <c r="DR233" s="57"/>
      <c r="DS233" s="57"/>
      <c r="DT233" s="57"/>
      <c r="DU233" s="57"/>
      <c r="DV233" s="57"/>
      <c r="DW233" s="57"/>
      <c r="DX233" s="57"/>
      <c r="DY233" s="57"/>
      <c r="DZ233" s="57"/>
      <c r="EA233" s="57"/>
      <c r="EB233" s="57"/>
      <c r="EC233" s="57"/>
      <c r="ED233" s="57"/>
      <c r="EE233" s="57"/>
      <c r="EF233" s="57"/>
      <c r="EG233" s="57"/>
      <c r="EH233" s="57"/>
      <c r="EI233" s="57"/>
      <c r="EJ233" s="57"/>
      <c r="EK233" s="57"/>
      <c r="EL233" s="57"/>
      <c r="EM233" s="57"/>
      <c r="EN233" s="57"/>
      <c r="EO233" s="57"/>
      <c r="EP233" s="57"/>
      <c r="EQ233" s="57"/>
      <c r="ER233" s="57"/>
      <c r="ES233" s="57"/>
      <c r="ET233" s="57"/>
      <c r="EU233" s="57"/>
      <c r="EV233" s="57"/>
      <c r="EW233" s="57"/>
      <c r="EX233" s="57"/>
      <c r="EY233" s="57"/>
    </row>
    <row r="234" spans="2:155" ht="14.5" customHeight="1" x14ac:dyDescent="0.35">
      <c r="B234" s="62"/>
      <c r="C234" s="62"/>
      <c r="D234" s="62"/>
      <c r="E234" s="62"/>
      <c r="F234" s="62"/>
      <c r="G234" s="62"/>
      <c r="H234" s="62"/>
      <c r="I234" s="62"/>
      <c r="J234" s="62"/>
      <c r="K234" s="62"/>
      <c r="L234" s="62"/>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c r="EB234" s="57"/>
      <c r="EC234" s="57"/>
      <c r="ED234" s="57"/>
      <c r="EE234" s="57"/>
      <c r="EF234" s="57"/>
      <c r="EG234" s="57"/>
      <c r="EH234" s="57"/>
      <c r="EI234" s="57"/>
      <c r="EJ234" s="57"/>
      <c r="EK234" s="57"/>
      <c r="EL234" s="57"/>
      <c r="EM234" s="57"/>
      <c r="EN234" s="57"/>
      <c r="EO234" s="57"/>
      <c r="EP234" s="57"/>
      <c r="EQ234" s="57"/>
      <c r="ER234" s="57"/>
      <c r="ES234" s="57"/>
      <c r="ET234" s="57"/>
      <c r="EU234" s="57"/>
      <c r="EV234" s="57"/>
      <c r="EW234" s="57"/>
      <c r="EX234" s="57"/>
      <c r="EY234" s="57"/>
    </row>
    <row r="235" spans="2:155" ht="14.5" customHeight="1" x14ac:dyDescent="0.35">
      <c r="B235" s="62"/>
      <c r="C235" s="62"/>
      <c r="D235" s="62"/>
      <c r="E235" s="62"/>
      <c r="F235" s="62"/>
      <c r="G235" s="62"/>
      <c r="H235" s="62"/>
      <c r="I235" s="62"/>
      <c r="J235" s="62"/>
      <c r="K235" s="62"/>
      <c r="L235" s="62"/>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57"/>
      <c r="DK235" s="57"/>
      <c r="DL235" s="57"/>
      <c r="DM235" s="57"/>
      <c r="DN235" s="57"/>
      <c r="DO235" s="57"/>
      <c r="DP235" s="57"/>
      <c r="DQ235" s="57"/>
      <c r="DR235" s="57"/>
      <c r="DS235" s="57"/>
      <c r="DT235" s="57"/>
      <c r="DU235" s="57"/>
      <c r="DV235" s="57"/>
      <c r="DW235" s="57"/>
      <c r="DX235" s="57"/>
      <c r="DY235" s="57"/>
      <c r="DZ235" s="57"/>
      <c r="EA235" s="57"/>
      <c r="EB235" s="57"/>
      <c r="EC235" s="57"/>
      <c r="ED235" s="57"/>
      <c r="EE235" s="57"/>
      <c r="EF235" s="57"/>
      <c r="EG235" s="57"/>
      <c r="EH235" s="57"/>
      <c r="EI235" s="57"/>
      <c r="EJ235" s="57"/>
      <c r="EK235" s="57"/>
      <c r="EL235" s="57"/>
      <c r="EM235" s="57"/>
      <c r="EN235" s="57"/>
      <c r="EO235" s="57"/>
      <c r="EP235" s="57"/>
      <c r="EQ235" s="57"/>
      <c r="ER235" s="57"/>
      <c r="ES235" s="57"/>
      <c r="ET235" s="57"/>
      <c r="EU235" s="57"/>
      <c r="EV235" s="57"/>
      <c r="EW235" s="57"/>
      <c r="EX235" s="57"/>
      <c r="EY235" s="57"/>
    </row>
    <row r="236" spans="2:155" ht="14.5" customHeight="1" x14ac:dyDescent="0.35">
      <c r="B236" s="62"/>
      <c r="C236" s="62"/>
      <c r="D236" s="62"/>
      <c r="E236" s="62"/>
      <c r="F236" s="62"/>
      <c r="G236" s="62"/>
      <c r="H236" s="62"/>
      <c r="I236" s="62"/>
      <c r="J236" s="62"/>
      <c r="K236" s="62"/>
      <c r="L236" s="62"/>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57"/>
      <c r="CS236" s="57"/>
      <c r="CT236" s="57"/>
      <c r="CU236" s="57"/>
      <c r="CV236" s="57"/>
      <c r="CW236" s="57"/>
      <c r="CX236" s="57"/>
      <c r="CY236" s="57"/>
      <c r="CZ236" s="57"/>
      <c r="DA236" s="57"/>
      <c r="DB236" s="57"/>
      <c r="DC236" s="57"/>
      <c r="DD236" s="57"/>
      <c r="DE236" s="57"/>
      <c r="DF236" s="57"/>
      <c r="DG236" s="57"/>
      <c r="DH236" s="57"/>
      <c r="DI236" s="57"/>
      <c r="DJ236" s="57"/>
      <c r="DK236" s="57"/>
      <c r="DL236" s="57"/>
      <c r="DM236" s="57"/>
      <c r="DN236" s="57"/>
      <c r="DO236" s="57"/>
      <c r="DP236" s="57"/>
      <c r="DQ236" s="57"/>
      <c r="DR236" s="57"/>
      <c r="DS236" s="57"/>
      <c r="DT236" s="57"/>
      <c r="DU236" s="57"/>
      <c r="DV236" s="57"/>
      <c r="DW236" s="57"/>
      <c r="DX236" s="57"/>
      <c r="DY236" s="57"/>
      <c r="DZ236" s="57"/>
      <c r="EA236" s="57"/>
      <c r="EB236" s="57"/>
      <c r="EC236" s="57"/>
      <c r="ED236" s="57"/>
      <c r="EE236" s="57"/>
      <c r="EF236" s="57"/>
      <c r="EG236" s="57"/>
      <c r="EH236" s="57"/>
      <c r="EI236" s="57"/>
      <c r="EJ236" s="57"/>
      <c r="EK236" s="57"/>
      <c r="EL236" s="57"/>
      <c r="EM236" s="57"/>
      <c r="EN236" s="57"/>
      <c r="EO236" s="57"/>
      <c r="EP236" s="57"/>
      <c r="EQ236" s="57"/>
      <c r="ER236" s="57"/>
      <c r="ES236" s="57"/>
      <c r="ET236" s="57"/>
      <c r="EU236" s="57"/>
      <c r="EV236" s="57"/>
      <c r="EW236" s="57"/>
      <c r="EX236" s="57"/>
      <c r="EY236" s="57"/>
    </row>
    <row r="237" spans="2:155" ht="14.5" customHeight="1" x14ac:dyDescent="0.35">
      <c r="B237" s="62"/>
      <c r="C237" s="62"/>
      <c r="D237" s="62"/>
      <c r="E237" s="62"/>
      <c r="F237" s="62"/>
      <c r="G237" s="62"/>
      <c r="H237" s="62"/>
      <c r="I237" s="62"/>
      <c r="J237" s="62"/>
      <c r="K237" s="62"/>
      <c r="L237" s="62"/>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7"/>
      <c r="CH237" s="57"/>
      <c r="CI237" s="57"/>
      <c r="CJ237" s="57"/>
      <c r="CK237" s="57"/>
      <c r="CL237" s="57"/>
      <c r="CM237" s="57"/>
      <c r="CN237" s="57"/>
      <c r="CO237" s="57"/>
      <c r="CP237" s="57"/>
      <c r="CQ237" s="57"/>
      <c r="CR237" s="57"/>
      <c r="CS237" s="57"/>
      <c r="CT237" s="57"/>
      <c r="CU237" s="57"/>
      <c r="CV237" s="57"/>
      <c r="CW237" s="57"/>
      <c r="CX237" s="57"/>
      <c r="CY237" s="57"/>
      <c r="CZ237" s="57"/>
      <c r="DA237" s="57"/>
      <c r="DB237" s="57"/>
      <c r="DC237" s="57"/>
      <c r="DD237" s="57"/>
      <c r="DE237" s="57"/>
      <c r="DF237" s="57"/>
      <c r="DG237" s="57"/>
      <c r="DH237" s="57"/>
      <c r="DI237" s="57"/>
      <c r="DJ237" s="57"/>
      <c r="DK237" s="57"/>
      <c r="DL237" s="57"/>
      <c r="DM237" s="57"/>
      <c r="DN237" s="57"/>
      <c r="DO237" s="57"/>
      <c r="DP237" s="57"/>
      <c r="DQ237" s="57"/>
      <c r="DR237" s="57"/>
      <c r="DS237" s="57"/>
      <c r="DT237" s="57"/>
      <c r="DU237" s="57"/>
      <c r="DV237" s="57"/>
      <c r="DW237" s="57"/>
      <c r="DX237" s="57"/>
      <c r="DY237" s="57"/>
      <c r="DZ237" s="57"/>
      <c r="EA237" s="57"/>
      <c r="EB237" s="57"/>
      <c r="EC237" s="57"/>
      <c r="ED237" s="57"/>
      <c r="EE237" s="57"/>
      <c r="EF237" s="57"/>
      <c r="EG237" s="57"/>
      <c r="EH237" s="57"/>
      <c r="EI237" s="57"/>
      <c r="EJ237" s="57"/>
      <c r="EK237" s="57"/>
      <c r="EL237" s="57"/>
      <c r="EM237" s="57"/>
      <c r="EN237" s="57"/>
      <c r="EO237" s="57"/>
      <c r="EP237" s="57"/>
      <c r="EQ237" s="57"/>
      <c r="ER237" s="57"/>
      <c r="ES237" s="57"/>
      <c r="ET237" s="57"/>
      <c r="EU237" s="57"/>
      <c r="EV237" s="57"/>
      <c r="EW237" s="57"/>
      <c r="EX237" s="57"/>
      <c r="EY237" s="57"/>
    </row>
    <row r="238" spans="2:155" ht="14.5" customHeight="1" x14ac:dyDescent="0.35">
      <c r="B238" s="62"/>
      <c r="C238" s="62"/>
      <c r="D238" s="62"/>
      <c r="E238" s="62"/>
      <c r="F238" s="62"/>
      <c r="G238" s="62"/>
      <c r="H238" s="62"/>
      <c r="I238" s="62"/>
      <c r="J238" s="62"/>
      <c r="K238" s="62"/>
      <c r="L238" s="62"/>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c r="DM238" s="57"/>
      <c r="DN238" s="57"/>
      <c r="DO238" s="57"/>
      <c r="DP238" s="57"/>
      <c r="DQ238" s="57"/>
      <c r="DR238" s="57"/>
      <c r="DS238" s="57"/>
      <c r="DT238" s="57"/>
      <c r="DU238" s="57"/>
      <c r="DV238" s="57"/>
      <c r="DW238" s="57"/>
      <c r="DX238" s="57"/>
      <c r="DY238" s="57"/>
      <c r="DZ238" s="57"/>
      <c r="EA238" s="57"/>
      <c r="EB238" s="57"/>
      <c r="EC238" s="57"/>
      <c r="ED238" s="57"/>
      <c r="EE238" s="57"/>
      <c r="EF238" s="57"/>
      <c r="EG238" s="57"/>
      <c r="EH238" s="57"/>
      <c r="EI238" s="57"/>
      <c r="EJ238" s="57"/>
      <c r="EK238" s="57"/>
      <c r="EL238" s="57"/>
      <c r="EM238" s="57"/>
      <c r="EN238" s="57"/>
      <c r="EO238" s="57"/>
      <c r="EP238" s="57"/>
      <c r="EQ238" s="57"/>
      <c r="ER238" s="57"/>
      <c r="ES238" s="57"/>
      <c r="ET238" s="57"/>
      <c r="EU238" s="57"/>
      <c r="EV238" s="57"/>
      <c r="EW238" s="57"/>
      <c r="EX238" s="57"/>
      <c r="EY238" s="57"/>
    </row>
    <row r="239" spans="2:155" ht="14.5" customHeight="1" x14ac:dyDescent="0.35">
      <c r="B239" s="62"/>
      <c r="C239" s="62"/>
      <c r="D239" s="62"/>
      <c r="E239" s="62"/>
      <c r="F239" s="62"/>
      <c r="G239" s="62"/>
      <c r="H239" s="62"/>
      <c r="I239" s="62"/>
      <c r="J239" s="62"/>
      <c r="K239" s="62"/>
      <c r="L239" s="62"/>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c r="DK239" s="57"/>
      <c r="DL239" s="57"/>
      <c r="DM239" s="57"/>
      <c r="DN239" s="57"/>
      <c r="DO239" s="57"/>
      <c r="DP239" s="57"/>
      <c r="DQ239" s="57"/>
      <c r="DR239" s="57"/>
      <c r="DS239" s="57"/>
      <c r="DT239" s="57"/>
      <c r="DU239" s="57"/>
      <c r="DV239" s="57"/>
      <c r="DW239" s="57"/>
      <c r="DX239" s="57"/>
      <c r="DY239" s="57"/>
      <c r="DZ239" s="57"/>
      <c r="EA239" s="57"/>
      <c r="EB239" s="57"/>
      <c r="EC239" s="57"/>
      <c r="ED239" s="57"/>
      <c r="EE239" s="57"/>
      <c r="EF239" s="57"/>
      <c r="EG239" s="57"/>
      <c r="EH239" s="57"/>
      <c r="EI239" s="57"/>
      <c r="EJ239" s="57"/>
      <c r="EK239" s="57"/>
      <c r="EL239" s="57"/>
      <c r="EM239" s="57"/>
      <c r="EN239" s="57"/>
      <c r="EO239" s="57"/>
      <c r="EP239" s="57"/>
      <c r="EQ239" s="57"/>
      <c r="ER239" s="57"/>
      <c r="ES239" s="57"/>
      <c r="ET239" s="57"/>
      <c r="EU239" s="57"/>
      <c r="EV239" s="57"/>
      <c r="EW239" s="57"/>
      <c r="EX239" s="57"/>
      <c r="EY239" s="57"/>
    </row>
    <row r="240" spans="2:155" ht="14.5" customHeight="1" x14ac:dyDescent="0.35">
      <c r="B240" s="62"/>
      <c r="C240" s="62"/>
      <c r="D240" s="62"/>
      <c r="E240" s="62"/>
      <c r="F240" s="62"/>
      <c r="G240" s="62"/>
      <c r="H240" s="62"/>
      <c r="I240" s="62"/>
      <c r="J240" s="62"/>
      <c r="K240" s="62"/>
      <c r="L240" s="62"/>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57"/>
      <c r="CS240" s="57"/>
      <c r="CT240" s="57"/>
      <c r="CU240" s="57"/>
      <c r="CV240" s="57"/>
      <c r="CW240" s="57"/>
      <c r="CX240" s="57"/>
      <c r="CY240" s="57"/>
      <c r="CZ240" s="57"/>
      <c r="DA240" s="57"/>
      <c r="DB240" s="57"/>
      <c r="DC240" s="57"/>
      <c r="DD240" s="57"/>
      <c r="DE240" s="57"/>
      <c r="DF240" s="57"/>
      <c r="DG240" s="57"/>
      <c r="DH240" s="57"/>
      <c r="DI240" s="57"/>
      <c r="DJ240" s="57"/>
      <c r="DK240" s="57"/>
      <c r="DL240" s="57"/>
      <c r="DM240" s="57"/>
      <c r="DN240" s="57"/>
      <c r="DO240" s="57"/>
      <c r="DP240" s="57"/>
      <c r="DQ240" s="57"/>
      <c r="DR240" s="57"/>
      <c r="DS240" s="57"/>
      <c r="DT240" s="57"/>
      <c r="DU240" s="57"/>
      <c r="DV240" s="57"/>
      <c r="DW240" s="57"/>
      <c r="DX240" s="57"/>
      <c r="DY240" s="57"/>
      <c r="DZ240" s="57"/>
      <c r="EA240" s="57"/>
      <c r="EB240" s="57"/>
      <c r="EC240" s="57"/>
      <c r="ED240" s="57"/>
      <c r="EE240" s="57"/>
      <c r="EF240" s="57"/>
      <c r="EG240" s="57"/>
      <c r="EH240" s="57"/>
      <c r="EI240" s="57"/>
      <c r="EJ240" s="57"/>
      <c r="EK240" s="57"/>
      <c r="EL240" s="57"/>
      <c r="EM240" s="57"/>
      <c r="EN240" s="57"/>
      <c r="EO240" s="57"/>
      <c r="EP240" s="57"/>
      <c r="EQ240" s="57"/>
      <c r="ER240" s="57"/>
      <c r="ES240" s="57"/>
      <c r="ET240" s="57"/>
      <c r="EU240" s="57"/>
      <c r="EV240" s="57"/>
      <c r="EW240" s="57"/>
      <c r="EX240" s="57"/>
      <c r="EY240" s="57"/>
    </row>
    <row r="241" spans="2:155" ht="14.5" customHeight="1" x14ac:dyDescent="0.35">
      <c r="B241" s="62"/>
      <c r="C241" s="62"/>
      <c r="D241" s="62"/>
      <c r="E241" s="62"/>
      <c r="F241" s="62"/>
      <c r="G241" s="62"/>
      <c r="H241" s="62"/>
      <c r="I241" s="62"/>
      <c r="J241" s="62"/>
      <c r="K241" s="62"/>
      <c r="L241" s="62"/>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57"/>
      <c r="DK241" s="57"/>
      <c r="DL241" s="57"/>
      <c r="DM241" s="57"/>
      <c r="DN241" s="57"/>
      <c r="DO241" s="57"/>
      <c r="DP241" s="57"/>
      <c r="DQ241" s="57"/>
      <c r="DR241" s="57"/>
      <c r="DS241" s="57"/>
      <c r="DT241" s="57"/>
      <c r="DU241" s="57"/>
      <c r="DV241" s="57"/>
      <c r="DW241" s="57"/>
      <c r="DX241" s="57"/>
      <c r="DY241" s="57"/>
      <c r="DZ241" s="57"/>
      <c r="EA241" s="57"/>
      <c r="EB241" s="57"/>
      <c r="EC241" s="57"/>
      <c r="ED241" s="57"/>
      <c r="EE241" s="57"/>
      <c r="EF241" s="57"/>
      <c r="EG241" s="57"/>
      <c r="EH241" s="57"/>
      <c r="EI241" s="57"/>
      <c r="EJ241" s="57"/>
      <c r="EK241" s="57"/>
      <c r="EL241" s="57"/>
      <c r="EM241" s="57"/>
      <c r="EN241" s="57"/>
      <c r="EO241" s="57"/>
      <c r="EP241" s="57"/>
      <c r="EQ241" s="57"/>
      <c r="ER241" s="57"/>
      <c r="ES241" s="57"/>
      <c r="ET241" s="57"/>
      <c r="EU241" s="57"/>
      <c r="EV241" s="57"/>
      <c r="EW241" s="57"/>
      <c r="EX241" s="57"/>
      <c r="EY241" s="57"/>
    </row>
    <row r="242" spans="2:155" ht="14.5" customHeight="1" x14ac:dyDescent="0.35">
      <c r="B242" s="62"/>
      <c r="C242" s="62"/>
      <c r="D242" s="62"/>
      <c r="E242" s="62"/>
      <c r="F242" s="62"/>
      <c r="G242" s="62"/>
      <c r="H242" s="62"/>
      <c r="I242" s="62"/>
      <c r="J242" s="62"/>
      <c r="K242" s="62"/>
      <c r="L242" s="62"/>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57"/>
      <c r="DK242" s="57"/>
      <c r="DL242" s="57"/>
      <c r="DM242" s="57"/>
      <c r="DN242" s="57"/>
      <c r="DO242" s="57"/>
      <c r="DP242" s="57"/>
      <c r="DQ242" s="57"/>
      <c r="DR242" s="57"/>
      <c r="DS242" s="57"/>
      <c r="DT242" s="57"/>
      <c r="DU242" s="57"/>
      <c r="DV242" s="57"/>
      <c r="DW242" s="57"/>
      <c r="DX242" s="57"/>
      <c r="DY242" s="57"/>
      <c r="DZ242" s="57"/>
      <c r="EA242" s="57"/>
      <c r="EB242" s="57"/>
      <c r="EC242" s="57"/>
      <c r="ED242" s="57"/>
      <c r="EE242" s="57"/>
      <c r="EF242" s="57"/>
      <c r="EG242" s="57"/>
      <c r="EH242" s="57"/>
      <c r="EI242" s="57"/>
      <c r="EJ242" s="57"/>
      <c r="EK242" s="57"/>
      <c r="EL242" s="57"/>
      <c r="EM242" s="57"/>
      <c r="EN242" s="57"/>
      <c r="EO242" s="57"/>
      <c r="EP242" s="57"/>
      <c r="EQ242" s="57"/>
      <c r="ER242" s="57"/>
      <c r="ES242" s="57"/>
      <c r="ET242" s="57"/>
      <c r="EU242" s="57"/>
      <c r="EV242" s="57"/>
      <c r="EW242" s="57"/>
      <c r="EX242" s="57"/>
      <c r="EY242" s="57"/>
    </row>
    <row r="243" spans="2:155" ht="14.5" customHeight="1" x14ac:dyDescent="0.35">
      <c r="B243" s="62"/>
      <c r="C243" s="62"/>
      <c r="D243" s="62"/>
      <c r="E243" s="62"/>
      <c r="F243" s="62"/>
      <c r="G243" s="62"/>
      <c r="H243" s="62"/>
      <c r="I243" s="62"/>
      <c r="J243" s="62"/>
      <c r="K243" s="62"/>
      <c r="L243" s="62"/>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57"/>
      <c r="DK243" s="57"/>
      <c r="DL243" s="57"/>
      <c r="DM243" s="57"/>
      <c r="DN243" s="57"/>
      <c r="DO243" s="57"/>
      <c r="DP243" s="57"/>
      <c r="DQ243" s="57"/>
      <c r="DR243" s="57"/>
      <c r="DS243" s="57"/>
      <c r="DT243" s="57"/>
      <c r="DU243" s="57"/>
      <c r="DV243" s="57"/>
      <c r="DW243" s="57"/>
      <c r="DX243" s="57"/>
      <c r="DY243" s="57"/>
      <c r="DZ243" s="57"/>
      <c r="EA243" s="57"/>
      <c r="EB243" s="57"/>
      <c r="EC243" s="57"/>
      <c r="ED243" s="57"/>
      <c r="EE243" s="57"/>
      <c r="EF243" s="57"/>
      <c r="EG243" s="57"/>
      <c r="EH243" s="57"/>
      <c r="EI243" s="57"/>
      <c r="EJ243" s="57"/>
      <c r="EK243" s="57"/>
      <c r="EL243" s="57"/>
      <c r="EM243" s="57"/>
      <c r="EN243" s="57"/>
      <c r="EO243" s="57"/>
      <c r="EP243" s="57"/>
      <c r="EQ243" s="57"/>
      <c r="ER243" s="57"/>
      <c r="ES243" s="57"/>
      <c r="ET243" s="57"/>
      <c r="EU243" s="57"/>
      <c r="EV243" s="57"/>
      <c r="EW243" s="57"/>
      <c r="EX243" s="57"/>
      <c r="EY243" s="57"/>
    </row>
    <row r="244" spans="2:155" ht="14.5" customHeight="1" x14ac:dyDescent="0.35">
      <c r="B244" s="62"/>
      <c r="C244" s="62"/>
      <c r="D244" s="62"/>
      <c r="E244" s="62"/>
      <c r="F244" s="62"/>
      <c r="G244" s="62"/>
      <c r="H244" s="62"/>
      <c r="I244" s="62"/>
      <c r="J244" s="62"/>
      <c r="K244" s="62"/>
      <c r="L244" s="62"/>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57"/>
      <c r="CS244" s="57"/>
      <c r="CT244" s="57"/>
      <c r="CU244" s="57"/>
      <c r="CV244" s="57"/>
      <c r="CW244" s="57"/>
      <c r="CX244" s="57"/>
      <c r="CY244" s="57"/>
      <c r="CZ244" s="57"/>
      <c r="DA244" s="57"/>
      <c r="DB244" s="57"/>
      <c r="DC244" s="57"/>
      <c r="DD244" s="57"/>
      <c r="DE244" s="57"/>
      <c r="DF244" s="57"/>
      <c r="DG244" s="57"/>
      <c r="DH244" s="57"/>
      <c r="DI244" s="57"/>
      <c r="DJ244" s="57"/>
      <c r="DK244" s="57"/>
      <c r="DL244" s="57"/>
      <c r="DM244" s="57"/>
      <c r="DN244" s="57"/>
      <c r="DO244" s="57"/>
      <c r="DP244" s="57"/>
      <c r="DQ244" s="57"/>
      <c r="DR244" s="57"/>
      <c r="DS244" s="57"/>
      <c r="DT244" s="57"/>
      <c r="DU244" s="57"/>
      <c r="DV244" s="57"/>
      <c r="DW244" s="57"/>
      <c r="DX244" s="57"/>
      <c r="DY244" s="57"/>
      <c r="DZ244" s="57"/>
      <c r="EA244" s="57"/>
      <c r="EB244" s="57"/>
      <c r="EC244" s="57"/>
      <c r="ED244" s="57"/>
      <c r="EE244" s="57"/>
      <c r="EF244" s="57"/>
      <c r="EG244" s="57"/>
      <c r="EH244" s="57"/>
      <c r="EI244" s="57"/>
      <c r="EJ244" s="57"/>
      <c r="EK244" s="57"/>
      <c r="EL244" s="57"/>
      <c r="EM244" s="57"/>
      <c r="EN244" s="57"/>
      <c r="EO244" s="57"/>
      <c r="EP244" s="57"/>
      <c r="EQ244" s="57"/>
      <c r="ER244" s="57"/>
      <c r="ES244" s="57"/>
      <c r="ET244" s="57"/>
      <c r="EU244" s="57"/>
      <c r="EV244" s="57"/>
      <c r="EW244" s="57"/>
      <c r="EX244" s="57"/>
      <c r="EY244" s="57"/>
    </row>
    <row r="245" spans="2:155" ht="14.5" customHeight="1" x14ac:dyDescent="0.35">
      <c r="B245" s="62"/>
      <c r="C245" s="62"/>
      <c r="D245" s="62"/>
      <c r="E245" s="62"/>
      <c r="F245" s="62"/>
      <c r="G245" s="62"/>
      <c r="H245" s="62"/>
      <c r="I245" s="62"/>
      <c r="J245" s="62"/>
      <c r="K245" s="62"/>
      <c r="L245" s="62"/>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57"/>
      <c r="CS245" s="57"/>
      <c r="CT245" s="57"/>
      <c r="CU245" s="57"/>
      <c r="CV245" s="57"/>
      <c r="CW245" s="57"/>
      <c r="CX245" s="57"/>
      <c r="CY245" s="57"/>
      <c r="CZ245" s="57"/>
      <c r="DA245" s="57"/>
      <c r="DB245" s="57"/>
      <c r="DC245" s="57"/>
      <c r="DD245" s="57"/>
      <c r="DE245" s="57"/>
      <c r="DF245" s="57"/>
      <c r="DG245" s="57"/>
      <c r="DH245" s="57"/>
      <c r="DI245" s="57"/>
      <c r="DJ245" s="57"/>
      <c r="DK245" s="57"/>
      <c r="DL245" s="57"/>
      <c r="DM245" s="57"/>
      <c r="DN245" s="57"/>
      <c r="DO245" s="57"/>
      <c r="DP245" s="57"/>
      <c r="DQ245" s="57"/>
      <c r="DR245" s="57"/>
      <c r="DS245" s="57"/>
      <c r="DT245" s="57"/>
      <c r="DU245" s="57"/>
      <c r="DV245" s="57"/>
      <c r="DW245" s="57"/>
      <c r="DX245" s="57"/>
      <c r="DY245" s="57"/>
      <c r="DZ245" s="57"/>
      <c r="EA245" s="57"/>
      <c r="EB245" s="57"/>
      <c r="EC245" s="57"/>
      <c r="ED245" s="57"/>
      <c r="EE245" s="57"/>
      <c r="EF245" s="57"/>
      <c r="EG245" s="57"/>
      <c r="EH245" s="57"/>
      <c r="EI245" s="57"/>
      <c r="EJ245" s="57"/>
      <c r="EK245" s="57"/>
      <c r="EL245" s="57"/>
      <c r="EM245" s="57"/>
      <c r="EN245" s="57"/>
      <c r="EO245" s="57"/>
      <c r="EP245" s="57"/>
      <c r="EQ245" s="57"/>
      <c r="ER245" s="57"/>
      <c r="ES245" s="57"/>
      <c r="ET245" s="57"/>
      <c r="EU245" s="57"/>
      <c r="EV245" s="57"/>
      <c r="EW245" s="57"/>
      <c r="EX245" s="57"/>
      <c r="EY245" s="57"/>
    </row>
    <row r="246" spans="2:155" ht="14.5" customHeight="1" x14ac:dyDescent="0.35">
      <c r="B246" s="62"/>
      <c r="C246" s="62"/>
      <c r="D246" s="62"/>
      <c r="E246" s="62"/>
      <c r="F246" s="62"/>
      <c r="G246" s="62"/>
      <c r="H246" s="62"/>
      <c r="I246" s="62"/>
      <c r="J246" s="62"/>
      <c r="K246" s="62"/>
      <c r="L246" s="62"/>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57"/>
      <c r="DK246" s="57"/>
      <c r="DL246" s="57"/>
      <c r="DM246" s="57"/>
      <c r="DN246" s="57"/>
      <c r="DO246" s="57"/>
      <c r="DP246" s="57"/>
      <c r="DQ246" s="57"/>
      <c r="DR246" s="57"/>
      <c r="DS246" s="57"/>
      <c r="DT246" s="57"/>
      <c r="DU246" s="57"/>
      <c r="DV246" s="57"/>
      <c r="DW246" s="57"/>
      <c r="DX246" s="57"/>
      <c r="DY246" s="57"/>
      <c r="DZ246" s="57"/>
      <c r="EA246" s="57"/>
      <c r="EB246" s="57"/>
      <c r="EC246" s="57"/>
      <c r="ED246" s="57"/>
      <c r="EE246" s="57"/>
      <c r="EF246" s="57"/>
      <c r="EG246" s="57"/>
      <c r="EH246" s="57"/>
      <c r="EI246" s="57"/>
      <c r="EJ246" s="57"/>
      <c r="EK246" s="57"/>
      <c r="EL246" s="57"/>
      <c r="EM246" s="57"/>
      <c r="EN246" s="57"/>
      <c r="EO246" s="57"/>
      <c r="EP246" s="57"/>
      <c r="EQ246" s="57"/>
      <c r="ER246" s="57"/>
      <c r="ES246" s="57"/>
      <c r="ET246" s="57"/>
      <c r="EU246" s="57"/>
      <c r="EV246" s="57"/>
      <c r="EW246" s="57"/>
      <c r="EX246" s="57"/>
      <c r="EY246" s="57"/>
    </row>
    <row r="247" spans="2:155" ht="14.5" customHeight="1" x14ac:dyDescent="0.35">
      <c r="B247" s="62"/>
      <c r="C247" s="62"/>
      <c r="D247" s="62"/>
      <c r="E247" s="62"/>
      <c r="F247" s="62"/>
      <c r="G247" s="62"/>
      <c r="H247" s="62"/>
      <c r="I247" s="62"/>
      <c r="J247" s="62"/>
      <c r="K247" s="62"/>
      <c r="L247" s="62"/>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57"/>
      <c r="CP247" s="57"/>
      <c r="CQ247" s="57"/>
      <c r="CR247" s="57"/>
      <c r="CS247" s="57"/>
      <c r="CT247" s="57"/>
      <c r="CU247" s="57"/>
      <c r="CV247" s="57"/>
      <c r="CW247" s="57"/>
      <c r="CX247" s="57"/>
      <c r="CY247" s="57"/>
      <c r="CZ247" s="57"/>
      <c r="DA247" s="57"/>
      <c r="DB247" s="57"/>
      <c r="DC247" s="57"/>
      <c r="DD247" s="57"/>
      <c r="DE247" s="57"/>
      <c r="DF247" s="57"/>
      <c r="DG247" s="57"/>
      <c r="DH247" s="57"/>
      <c r="DI247" s="57"/>
      <c r="DJ247" s="57"/>
      <c r="DK247" s="57"/>
      <c r="DL247" s="57"/>
      <c r="DM247" s="57"/>
      <c r="DN247" s="57"/>
      <c r="DO247" s="57"/>
      <c r="DP247" s="57"/>
      <c r="DQ247" s="57"/>
      <c r="DR247" s="57"/>
      <c r="DS247" s="57"/>
      <c r="DT247" s="57"/>
      <c r="DU247" s="57"/>
      <c r="DV247" s="57"/>
      <c r="DW247" s="57"/>
      <c r="DX247" s="57"/>
      <c r="DY247" s="57"/>
      <c r="DZ247" s="57"/>
      <c r="EA247" s="57"/>
      <c r="EB247" s="57"/>
      <c r="EC247" s="57"/>
      <c r="ED247" s="57"/>
      <c r="EE247" s="57"/>
      <c r="EF247" s="57"/>
      <c r="EG247" s="57"/>
      <c r="EH247" s="57"/>
      <c r="EI247" s="57"/>
      <c r="EJ247" s="57"/>
      <c r="EK247" s="57"/>
      <c r="EL247" s="57"/>
      <c r="EM247" s="57"/>
      <c r="EN247" s="57"/>
      <c r="EO247" s="57"/>
      <c r="EP247" s="57"/>
      <c r="EQ247" s="57"/>
      <c r="ER247" s="57"/>
      <c r="ES247" s="57"/>
      <c r="ET247" s="57"/>
      <c r="EU247" s="57"/>
      <c r="EV247" s="57"/>
      <c r="EW247" s="57"/>
      <c r="EX247" s="57"/>
      <c r="EY247" s="57"/>
    </row>
    <row r="248" spans="2:155" ht="14.5" customHeight="1" x14ac:dyDescent="0.35">
      <c r="B248" s="62"/>
      <c r="C248" s="62"/>
      <c r="D248" s="62"/>
      <c r="E248" s="62"/>
      <c r="F248" s="62"/>
      <c r="G248" s="62"/>
      <c r="H248" s="62"/>
      <c r="I248" s="62"/>
      <c r="J248" s="62"/>
      <c r="K248" s="62"/>
      <c r="L248" s="62"/>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c r="CE248" s="57"/>
      <c r="CF248" s="57"/>
      <c r="CG248" s="57"/>
      <c r="CH248" s="57"/>
      <c r="CI248" s="57"/>
      <c r="CJ248" s="57"/>
      <c r="CK248" s="57"/>
      <c r="CL248" s="57"/>
      <c r="CM248" s="57"/>
      <c r="CN248" s="57"/>
      <c r="CO248" s="57"/>
      <c r="CP248" s="57"/>
      <c r="CQ248" s="57"/>
      <c r="CR248" s="57"/>
      <c r="CS248" s="57"/>
      <c r="CT248" s="57"/>
      <c r="CU248" s="57"/>
      <c r="CV248" s="57"/>
      <c r="CW248" s="57"/>
      <c r="CX248" s="57"/>
      <c r="CY248" s="57"/>
      <c r="CZ248" s="57"/>
      <c r="DA248" s="57"/>
      <c r="DB248" s="57"/>
      <c r="DC248" s="57"/>
      <c r="DD248" s="57"/>
      <c r="DE248" s="57"/>
      <c r="DF248" s="57"/>
      <c r="DG248" s="57"/>
      <c r="DH248" s="57"/>
      <c r="DI248" s="57"/>
      <c r="DJ248" s="57"/>
      <c r="DK248" s="57"/>
      <c r="DL248" s="57"/>
      <c r="DM248" s="57"/>
      <c r="DN248" s="57"/>
      <c r="DO248" s="57"/>
      <c r="DP248" s="57"/>
      <c r="DQ248" s="57"/>
      <c r="DR248" s="57"/>
      <c r="DS248" s="57"/>
      <c r="DT248" s="57"/>
      <c r="DU248" s="57"/>
      <c r="DV248" s="57"/>
      <c r="DW248" s="57"/>
      <c r="DX248" s="57"/>
      <c r="DY248" s="57"/>
      <c r="DZ248" s="57"/>
      <c r="EA248" s="57"/>
      <c r="EB248" s="57"/>
      <c r="EC248" s="57"/>
      <c r="ED248" s="57"/>
      <c r="EE248" s="57"/>
      <c r="EF248" s="57"/>
      <c r="EG248" s="57"/>
      <c r="EH248" s="57"/>
      <c r="EI248" s="57"/>
      <c r="EJ248" s="57"/>
      <c r="EK248" s="57"/>
      <c r="EL248" s="57"/>
      <c r="EM248" s="57"/>
      <c r="EN248" s="57"/>
      <c r="EO248" s="57"/>
      <c r="EP248" s="57"/>
      <c r="EQ248" s="57"/>
      <c r="ER248" s="57"/>
      <c r="ES248" s="57"/>
      <c r="ET248" s="57"/>
      <c r="EU248" s="57"/>
      <c r="EV248" s="57"/>
      <c r="EW248" s="57"/>
      <c r="EX248" s="57"/>
      <c r="EY248" s="57"/>
    </row>
    <row r="249" spans="2:155" ht="14.5" customHeight="1" x14ac:dyDescent="0.35">
      <c r="B249" s="62"/>
      <c r="C249" s="62"/>
      <c r="D249" s="62"/>
      <c r="E249" s="62"/>
      <c r="F249" s="62"/>
      <c r="G249" s="62"/>
      <c r="H249" s="62"/>
      <c r="I249" s="62"/>
      <c r="J249" s="62"/>
      <c r="K249" s="62"/>
      <c r="L249" s="62"/>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c r="CC249" s="57"/>
      <c r="CD249" s="57"/>
      <c r="CE249" s="57"/>
      <c r="CF249" s="57"/>
      <c r="CG249" s="57"/>
      <c r="CH249" s="57"/>
      <c r="CI249" s="57"/>
      <c r="CJ249" s="57"/>
      <c r="CK249" s="57"/>
      <c r="CL249" s="57"/>
      <c r="CM249" s="57"/>
      <c r="CN249" s="57"/>
      <c r="CO249" s="57"/>
      <c r="CP249" s="57"/>
      <c r="CQ249" s="57"/>
      <c r="CR249" s="57"/>
      <c r="CS249" s="57"/>
      <c r="CT249" s="57"/>
      <c r="CU249" s="57"/>
      <c r="CV249" s="57"/>
      <c r="CW249" s="57"/>
      <c r="CX249" s="57"/>
      <c r="CY249" s="57"/>
      <c r="CZ249" s="57"/>
      <c r="DA249" s="57"/>
      <c r="DB249" s="57"/>
      <c r="DC249" s="57"/>
      <c r="DD249" s="57"/>
      <c r="DE249" s="57"/>
      <c r="DF249" s="57"/>
      <c r="DG249" s="57"/>
      <c r="DH249" s="57"/>
      <c r="DI249" s="57"/>
      <c r="DJ249" s="57"/>
      <c r="DK249" s="57"/>
      <c r="DL249" s="57"/>
      <c r="DM249" s="57"/>
      <c r="DN249" s="57"/>
      <c r="DO249" s="57"/>
      <c r="DP249" s="57"/>
      <c r="DQ249" s="57"/>
      <c r="DR249" s="57"/>
      <c r="DS249" s="57"/>
      <c r="DT249" s="57"/>
      <c r="DU249" s="57"/>
      <c r="DV249" s="57"/>
      <c r="DW249" s="57"/>
      <c r="DX249" s="57"/>
      <c r="DY249" s="57"/>
      <c r="DZ249" s="57"/>
      <c r="EA249" s="57"/>
      <c r="EB249" s="57"/>
      <c r="EC249" s="57"/>
      <c r="ED249" s="57"/>
      <c r="EE249" s="57"/>
      <c r="EF249" s="57"/>
      <c r="EG249" s="57"/>
      <c r="EH249" s="57"/>
      <c r="EI249" s="57"/>
      <c r="EJ249" s="57"/>
      <c r="EK249" s="57"/>
      <c r="EL249" s="57"/>
      <c r="EM249" s="57"/>
      <c r="EN249" s="57"/>
      <c r="EO249" s="57"/>
      <c r="EP249" s="57"/>
      <c r="EQ249" s="57"/>
      <c r="ER249" s="57"/>
      <c r="ES249" s="57"/>
      <c r="ET249" s="57"/>
      <c r="EU249" s="57"/>
      <c r="EV249" s="57"/>
      <c r="EW249" s="57"/>
      <c r="EX249" s="57"/>
      <c r="EY249" s="57"/>
    </row>
    <row r="250" spans="2:155" ht="14.5" customHeight="1" x14ac:dyDescent="0.35">
      <c r="B250" s="62"/>
      <c r="C250" s="62"/>
      <c r="D250" s="62"/>
      <c r="E250" s="62"/>
      <c r="F250" s="62"/>
      <c r="G250" s="62"/>
      <c r="H250" s="62"/>
      <c r="I250" s="62"/>
      <c r="J250" s="62"/>
      <c r="K250" s="62"/>
      <c r="L250" s="62"/>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57"/>
      <c r="DK250" s="57"/>
      <c r="DL250" s="57"/>
      <c r="DM250" s="57"/>
      <c r="DN250" s="57"/>
      <c r="DO250" s="57"/>
      <c r="DP250" s="57"/>
      <c r="DQ250" s="57"/>
      <c r="DR250" s="57"/>
      <c r="DS250" s="57"/>
      <c r="DT250" s="57"/>
      <c r="DU250" s="57"/>
      <c r="DV250" s="57"/>
      <c r="DW250" s="57"/>
      <c r="DX250" s="57"/>
      <c r="DY250" s="57"/>
      <c r="DZ250" s="57"/>
      <c r="EA250" s="57"/>
      <c r="EB250" s="57"/>
      <c r="EC250" s="57"/>
      <c r="ED250" s="57"/>
      <c r="EE250" s="57"/>
      <c r="EF250" s="57"/>
      <c r="EG250" s="57"/>
      <c r="EH250" s="57"/>
      <c r="EI250" s="57"/>
      <c r="EJ250" s="57"/>
      <c r="EK250" s="57"/>
      <c r="EL250" s="57"/>
      <c r="EM250" s="57"/>
      <c r="EN250" s="57"/>
      <c r="EO250" s="57"/>
      <c r="EP250" s="57"/>
      <c r="EQ250" s="57"/>
      <c r="ER250" s="57"/>
      <c r="ES250" s="57"/>
      <c r="ET250" s="57"/>
      <c r="EU250" s="57"/>
      <c r="EV250" s="57"/>
      <c r="EW250" s="57"/>
      <c r="EX250" s="57"/>
      <c r="EY250" s="57"/>
    </row>
    <row r="251" spans="2:155" ht="14.5" customHeight="1" x14ac:dyDescent="0.35">
      <c r="B251" s="62"/>
      <c r="C251" s="62"/>
      <c r="D251" s="62"/>
      <c r="E251" s="62"/>
      <c r="F251" s="62"/>
      <c r="G251" s="62"/>
      <c r="H251" s="62"/>
      <c r="I251" s="62"/>
      <c r="J251" s="62"/>
      <c r="K251" s="62"/>
      <c r="L251" s="62"/>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57"/>
      <c r="DK251" s="57"/>
      <c r="DL251" s="57"/>
      <c r="DM251" s="57"/>
      <c r="DN251" s="57"/>
      <c r="DO251" s="57"/>
      <c r="DP251" s="57"/>
      <c r="DQ251" s="57"/>
      <c r="DR251" s="57"/>
      <c r="DS251" s="57"/>
      <c r="DT251" s="57"/>
      <c r="DU251" s="57"/>
      <c r="DV251" s="57"/>
      <c r="DW251" s="57"/>
      <c r="DX251" s="57"/>
      <c r="DY251" s="57"/>
      <c r="DZ251" s="57"/>
      <c r="EA251" s="57"/>
      <c r="EB251" s="57"/>
      <c r="EC251" s="57"/>
      <c r="ED251" s="57"/>
      <c r="EE251" s="57"/>
      <c r="EF251" s="57"/>
      <c r="EG251" s="57"/>
      <c r="EH251" s="57"/>
      <c r="EI251" s="57"/>
      <c r="EJ251" s="57"/>
      <c r="EK251" s="57"/>
      <c r="EL251" s="57"/>
      <c r="EM251" s="57"/>
      <c r="EN251" s="57"/>
      <c r="EO251" s="57"/>
      <c r="EP251" s="57"/>
      <c r="EQ251" s="57"/>
      <c r="ER251" s="57"/>
      <c r="ES251" s="57"/>
      <c r="ET251" s="57"/>
      <c r="EU251" s="57"/>
      <c r="EV251" s="57"/>
      <c r="EW251" s="57"/>
      <c r="EX251" s="57"/>
      <c r="EY251" s="57"/>
    </row>
    <row r="252" spans="2:155" ht="14.5" customHeight="1" x14ac:dyDescent="0.35">
      <c r="B252" s="62"/>
      <c r="C252" s="62"/>
      <c r="D252" s="62"/>
      <c r="E252" s="62"/>
      <c r="F252" s="62"/>
      <c r="G252" s="62"/>
      <c r="H252" s="62"/>
      <c r="I252" s="62"/>
      <c r="J252" s="62"/>
      <c r="K252" s="62"/>
      <c r="L252" s="62"/>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57"/>
      <c r="DK252" s="57"/>
      <c r="DL252" s="57"/>
      <c r="DM252" s="57"/>
      <c r="DN252" s="57"/>
      <c r="DO252" s="57"/>
      <c r="DP252" s="57"/>
      <c r="DQ252" s="57"/>
      <c r="DR252" s="57"/>
      <c r="DS252" s="57"/>
      <c r="DT252" s="57"/>
      <c r="DU252" s="57"/>
      <c r="DV252" s="57"/>
      <c r="DW252" s="57"/>
      <c r="DX252" s="57"/>
      <c r="DY252" s="57"/>
      <c r="DZ252" s="57"/>
      <c r="EA252" s="57"/>
      <c r="EB252" s="57"/>
      <c r="EC252" s="57"/>
      <c r="ED252" s="57"/>
      <c r="EE252" s="57"/>
      <c r="EF252" s="57"/>
      <c r="EG252" s="57"/>
      <c r="EH252" s="57"/>
      <c r="EI252" s="57"/>
      <c r="EJ252" s="57"/>
      <c r="EK252" s="57"/>
      <c r="EL252" s="57"/>
      <c r="EM252" s="57"/>
      <c r="EN252" s="57"/>
      <c r="EO252" s="57"/>
      <c r="EP252" s="57"/>
      <c r="EQ252" s="57"/>
      <c r="ER252" s="57"/>
      <c r="ES252" s="57"/>
      <c r="ET252" s="57"/>
      <c r="EU252" s="57"/>
      <c r="EV252" s="57"/>
      <c r="EW252" s="57"/>
      <c r="EX252" s="57"/>
      <c r="EY252" s="57"/>
    </row>
    <row r="253" spans="2:155" ht="14.5" customHeight="1" x14ac:dyDescent="0.35">
      <c r="B253" s="62"/>
      <c r="C253" s="62"/>
      <c r="D253" s="62"/>
      <c r="E253" s="62"/>
      <c r="F253" s="62"/>
      <c r="G253" s="62"/>
      <c r="H253" s="62"/>
      <c r="I253" s="62"/>
      <c r="J253" s="62"/>
      <c r="K253" s="62"/>
      <c r="L253" s="62"/>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7"/>
      <c r="CH253" s="57"/>
      <c r="CI253" s="57"/>
      <c r="CJ253" s="57"/>
      <c r="CK253" s="57"/>
      <c r="CL253" s="57"/>
      <c r="CM253" s="57"/>
      <c r="CN253" s="57"/>
      <c r="CO253" s="57"/>
      <c r="CP253" s="57"/>
      <c r="CQ253" s="57"/>
      <c r="CR253" s="57"/>
      <c r="CS253" s="57"/>
      <c r="CT253" s="57"/>
      <c r="CU253" s="57"/>
      <c r="CV253" s="57"/>
      <c r="CW253" s="57"/>
      <c r="CX253" s="57"/>
      <c r="CY253" s="57"/>
      <c r="CZ253" s="57"/>
      <c r="DA253" s="57"/>
      <c r="DB253" s="57"/>
      <c r="DC253" s="57"/>
      <c r="DD253" s="57"/>
      <c r="DE253" s="57"/>
      <c r="DF253" s="57"/>
      <c r="DG253" s="57"/>
      <c r="DH253" s="57"/>
      <c r="DI253" s="57"/>
      <c r="DJ253" s="57"/>
      <c r="DK253" s="57"/>
      <c r="DL253" s="57"/>
      <c r="DM253" s="57"/>
      <c r="DN253" s="57"/>
      <c r="DO253" s="57"/>
      <c r="DP253" s="57"/>
      <c r="DQ253" s="57"/>
      <c r="DR253" s="57"/>
      <c r="DS253" s="57"/>
      <c r="DT253" s="57"/>
      <c r="DU253" s="57"/>
      <c r="DV253" s="57"/>
      <c r="DW253" s="57"/>
      <c r="DX253" s="57"/>
      <c r="DY253" s="57"/>
      <c r="DZ253" s="57"/>
      <c r="EA253" s="57"/>
      <c r="EB253" s="57"/>
      <c r="EC253" s="57"/>
      <c r="ED253" s="57"/>
      <c r="EE253" s="57"/>
      <c r="EF253" s="57"/>
      <c r="EG253" s="57"/>
      <c r="EH253" s="57"/>
      <c r="EI253" s="57"/>
      <c r="EJ253" s="57"/>
      <c r="EK253" s="57"/>
      <c r="EL253" s="57"/>
      <c r="EM253" s="57"/>
      <c r="EN253" s="57"/>
      <c r="EO253" s="57"/>
      <c r="EP253" s="57"/>
      <c r="EQ253" s="57"/>
      <c r="ER253" s="57"/>
      <c r="ES253" s="57"/>
      <c r="ET253" s="57"/>
      <c r="EU253" s="57"/>
      <c r="EV253" s="57"/>
      <c r="EW253" s="57"/>
      <c r="EX253" s="57"/>
      <c r="EY253" s="57"/>
    </row>
    <row r="254" spans="2:155" ht="14.5" customHeight="1" x14ac:dyDescent="0.35">
      <c r="B254" s="62"/>
      <c r="C254" s="62"/>
      <c r="D254" s="62"/>
      <c r="E254" s="62"/>
      <c r="F254" s="62"/>
      <c r="G254" s="62"/>
      <c r="H254" s="62"/>
      <c r="I254" s="62"/>
      <c r="J254" s="62"/>
      <c r="K254" s="62"/>
      <c r="L254" s="62"/>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57"/>
      <c r="DK254" s="57"/>
      <c r="DL254" s="57"/>
      <c r="DM254" s="57"/>
      <c r="DN254" s="57"/>
      <c r="DO254" s="57"/>
      <c r="DP254" s="57"/>
      <c r="DQ254" s="57"/>
      <c r="DR254" s="57"/>
      <c r="DS254" s="57"/>
      <c r="DT254" s="57"/>
      <c r="DU254" s="57"/>
      <c r="DV254" s="57"/>
      <c r="DW254" s="57"/>
      <c r="DX254" s="57"/>
      <c r="DY254" s="57"/>
      <c r="DZ254" s="57"/>
      <c r="EA254" s="57"/>
      <c r="EB254" s="57"/>
      <c r="EC254" s="57"/>
      <c r="ED254" s="57"/>
      <c r="EE254" s="57"/>
      <c r="EF254" s="57"/>
      <c r="EG254" s="57"/>
      <c r="EH254" s="57"/>
      <c r="EI254" s="57"/>
      <c r="EJ254" s="57"/>
      <c r="EK254" s="57"/>
      <c r="EL254" s="57"/>
      <c r="EM254" s="57"/>
      <c r="EN254" s="57"/>
      <c r="EO254" s="57"/>
      <c r="EP254" s="57"/>
      <c r="EQ254" s="57"/>
      <c r="ER254" s="57"/>
      <c r="ES254" s="57"/>
      <c r="ET254" s="57"/>
      <c r="EU254" s="57"/>
      <c r="EV254" s="57"/>
      <c r="EW254" s="57"/>
      <c r="EX254" s="57"/>
      <c r="EY254" s="57"/>
    </row>
    <row r="255" spans="2:155" ht="14.5" customHeight="1" x14ac:dyDescent="0.35">
      <c r="B255" s="62"/>
      <c r="C255" s="62"/>
      <c r="D255" s="62"/>
      <c r="E255" s="62"/>
      <c r="F255" s="62"/>
      <c r="G255" s="62"/>
      <c r="H255" s="62"/>
      <c r="I255" s="62"/>
      <c r="J255" s="62"/>
      <c r="K255" s="62"/>
      <c r="L255" s="62"/>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c r="DK255" s="57"/>
      <c r="DL255" s="57"/>
      <c r="DM255" s="57"/>
      <c r="DN255" s="57"/>
      <c r="DO255" s="57"/>
      <c r="DP255" s="57"/>
      <c r="DQ255" s="57"/>
      <c r="DR255" s="57"/>
      <c r="DS255" s="57"/>
      <c r="DT255" s="57"/>
      <c r="DU255" s="57"/>
      <c r="DV255" s="57"/>
      <c r="DW255" s="57"/>
      <c r="DX255" s="57"/>
      <c r="DY255" s="57"/>
      <c r="DZ255" s="57"/>
      <c r="EA255" s="57"/>
      <c r="EB255" s="57"/>
      <c r="EC255" s="57"/>
      <c r="ED255" s="57"/>
      <c r="EE255" s="57"/>
      <c r="EF255" s="57"/>
      <c r="EG255" s="57"/>
      <c r="EH255" s="57"/>
      <c r="EI255" s="57"/>
      <c r="EJ255" s="57"/>
      <c r="EK255" s="57"/>
      <c r="EL255" s="57"/>
      <c r="EM255" s="57"/>
      <c r="EN255" s="57"/>
      <c r="EO255" s="57"/>
      <c r="EP255" s="57"/>
      <c r="EQ255" s="57"/>
      <c r="ER255" s="57"/>
      <c r="ES255" s="57"/>
      <c r="ET255" s="57"/>
      <c r="EU255" s="57"/>
      <c r="EV255" s="57"/>
      <c r="EW255" s="57"/>
      <c r="EX255" s="57"/>
      <c r="EY255" s="57"/>
    </row>
    <row r="256" spans="2:155" ht="14.5" customHeight="1" x14ac:dyDescent="0.35">
      <c r="B256" s="62"/>
      <c r="C256" s="62"/>
      <c r="D256" s="62"/>
      <c r="E256" s="62"/>
      <c r="F256" s="62"/>
      <c r="G256" s="62"/>
      <c r="H256" s="62"/>
      <c r="I256" s="62"/>
      <c r="J256" s="62"/>
      <c r="K256" s="62"/>
      <c r="L256" s="62"/>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57"/>
      <c r="CS256" s="57"/>
      <c r="CT256" s="57"/>
      <c r="CU256" s="57"/>
      <c r="CV256" s="57"/>
      <c r="CW256" s="57"/>
      <c r="CX256" s="57"/>
      <c r="CY256" s="57"/>
      <c r="CZ256" s="57"/>
      <c r="DA256" s="57"/>
      <c r="DB256" s="57"/>
      <c r="DC256" s="57"/>
      <c r="DD256" s="57"/>
      <c r="DE256" s="57"/>
      <c r="DF256" s="57"/>
      <c r="DG256" s="57"/>
      <c r="DH256" s="57"/>
      <c r="DI256" s="57"/>
      <c r="DJ256" s="57"/>
      <c r="DK256" s="57"/>
      <c r="DL256" s="57"/>
      <c r="DM256" s="57"/>
      <c r="DN256" s="57"/>
      <c r="DO256" s="57"/>
      <c r="DP256" s="57"/>
      <c r="DQ256" s="57"/>
      <c r="DR256" s="57"/>
      <c r="DS256" s="57"/>
      <c r="DT256" s="57"/>
      <c r="DU256" s="57"/>
      <c r="DV256" s="57"/>
      <c r="DW256" s="57"/>
      <c r="DX256" s="57"/>
      <c r="DY256" s="57"/>
      <c r="DZ256" s="57"/>
      <c r="EA256" s="57"/>
      <c r="EB256" s="57"/>
      <c r="EC256" s="57"/>
      <c r="ED256" s="57"/>
      <c r="EE256" s="57"/>
      <c r="EF256" s="57"/>
      <c r="EG256" s="57"/>
      <c r="EH256" s="57"/>
      <c r="EI256" s="57"/>
      <c r="EJ256" s="57"/>
      <c r="EK256" s="57"/>
      <c r="EL256" s="57"/>
      <c r="EM256" s="57"/>
      <c r="EN256" s="57"/>
      <c r="EO256" s="57"/>
      <c r="EP256" s="57"/>
      <c r="EQ256" s="57"/>
      <c r="ER256" s="57"/>
      <c r="ES256" s="57"/>
      <c r="ET256" s="57"/>
      <c r="EU256" s="57"/>
      <c r="EV256" s="57"/>
      <c r="EW256" s="57"/>
      <c r="EX256" s="57"/>
      <c r="EY256" s="57"/>
    </row>
    <row r="257" spans="2:155" ht="14.5" customHeight="1" x14ac:dyDescent="0.35">
      <c r="B257" s="62"/>
      <c r="C257" s="62"/>
      <c r="D257" s="62"/>
      <c r="E257" s="62"/>
      <c r="F257" s="62"/>
      <c r="G257" s="62"/>
      <c r="H257" s="62"/>
      <c r="I257" s="62"/>
      <c r="J257" s="62"/>
      <c r="K257" s="62"/>
      <c r="L257" s="62"/>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c r="EB257" s="57"/>
      <c r="EC257" s="57"/>
      <c r="ED257" s="57"/>
      <c r="EE257" s="57"/>
      <c r="EF257" s="57"/>
      <c r="EG257" s="57"/>
      <c r="EH257" s="57"/>
      <c r="EI257" s="57"/>
      <c r="EJ257" s="57"/>
      <c r="EK257" s="57"/>
      <c r="EL257" s="57"/>
      <c r="EM257" s="57"/>
      <c r="EN257" s="57"/>
      <c r="EO257" s="57"/>
      <c r="EP257" s="57"/>
      <c r="EQ257" s="57"/>
      <c r="ER257" s="57"/>
      <c r="ES257" s="57"/>
      <c r="ET257" s="57"/>
      <c r="EU257" s="57"/>
      <c r="EV257" s="57"/>
      <c r="EW257" s="57"/>
      <c r="EX257" s="57"/>
      <c r="EY257" s="57"/>
    </row>
    <row r="258" spans="2:155" ht="14.5" customHeight="1" x14ac:dyDescent="0.35">
      <c r="B258" s="62"/>
      <c r="C258" s="62"/>
      <c r="D258" s="62"/>
      <c r="E258" s="62"/>
      <c r="F258" s="62"/>
      <c r="G258" s="62"/>
      <c r="H258" s="62"/>
      <c r="I258" s="62"/>
      <c r="J258" s="62"/>
      <c r="K258" s="62"/>
      <c r="L258" s="62"/>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c r="DK258" s="57"/>
      <c r="DL258" s="57"/>
      <c r="DM258" s="57"/>
      <c r="DN258" s="57"/>
      <c r="DO258" s="57"/>
      <c r="DP258" s="57"/>
      <c r="DQ258" s="57"/>
      <c r="DR258" s="57"/>
      <c r="DS258" s="57"/>
      <c r="DT258" s="57"/>
      <c r="DU258" s="57"/>
      <c r="DV258" s="57"/>
      <c r="DW258" s="57"/>
      <c r="DX258" s="57"/>
      <c r="DY258" s="57"/>
      <c r="DZ258" s="57"/>
      <c r="EA258" s="57"/>
      <c r="EB258" s="57"/>
      <c r="EC258" s="57"/>
      <c r="ED258" s="57"/>
      <c r="EE258" s="57"/>
      <c r="EF258" s="57"/>
      <c r="EG258" s="57"/>
      <c r="EH258" s="57"/>
      <c r="EI258" s="57"/>
      <c r="EJ258" s="57"/>
      <c r="EK258" s="57"/>
      <c r="EL258" s="57"/>
      <c r="EM258" s="57"/>
      <c r="EN258" s="57"/>
      <c r="EO258" s="57"/>
      <c r="EP258" s="57"/>
      <c r="EQ258" s="57"/>
      <c r="ER258" s="57"/>
      <c r="ES258" s="57"/>
      <c r="ET258" s="57"/>
      <c r="EU258" s="57"/>
      <c r="EV258" s="57"/>
      <c r="EW258" s="57"/>
      <c r="EX258" s="57"/>
      <c r="EY258" s="57"/>
    </row>
    <row r="259" spans="2:155" ht="14.5" customHeight="1" x14ac:dyDescent="0.35">
      <c r="B259" s="62"/>
      <c r="C259" s="62"/>
      <c r="D259" s="62"/>
      <c r="E259" s="62"/>
      <c r="F259" s="62"/>
      <c r="G259" s="62"/>
      <c r="H259" s="62"/>
      <c r="I259" s="62"/>
      <c r="J259" s="62"/>
      <c r="K259" s="62"/>
      <c r="L259" s="62"/>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c r="BT259" s="57"/>
      <c r="BU259" s="57"/>
      <c r="BV259" s="57"/>
      <c r="BW259" s="57"/>
      <c r="BX259" s="57"/>
      <c r="BY259" s="57"/>
      <c r="BZ259" s="57"/>
      <c r="CA259" s="57"/>
      <c r="CB259" s="57"/>
      <c r="CC259" s="57"/>
      <c r="CD259" s="57"/>
      <c r="CE259" s="57"/>
      <c r="CF259" s="57"/>
      <c r="CG259" s="57"/>
      <c r="CH259" s="57"/>
      <c r="CI259" s="57"/>
      <c r="CJ259" s="57"/>
      <c r="CK259" s="57"/>
      <c r="CL259" s="57"/>
      <c r="CM259" s="57"/>
      <c r="CN259" s="57"/>
      <c r="CO259" s="57"/>
      <c r="CP259" s="57"/>
      <c r="CQ259" s="57"/>
      <c r="CR259" s="57"/>
      <c r="CS259" s="57"/>
      <c r="CT259" s="57"/>
      <c r="CU259" s="57"/>
      <c r="CV259" s="57"/>
      <c r="CW259" s="57"/>
      <c r="CX259" s="57"/>
      <c r="CY259" s="57"/>
      <c r="CZ259" s="57"/>
      <c r="DA259" s="57"/>
      <c r="DB259" s="57"/>
      <c r="DC259" s="57"/>
      <c r="DD259" s="57"/>
      <c r="DE259" s="57"/>
      <c r="DF259" s="57"/>
      <c r="DG259" s="57"/>
      <c r="DH259" s="57"/>
      <c r="DI259" s="57"/>
      <c r="DJ259" s="57"/>
      <c r="DK259" s="57"/>
      <c r="DL259" s="57"/>
      <c r="DM259" s="57"/>
      <c r="DN259" s="57"/>
      <c r="DO259" s="57"/>
      <c r="DP259" s="57"/>
      <c r="DQ259" s="57"/>
      <c r="DR259" s="57"/>
      <c r="DS259" s="57"/>
      <c r="DT259" s="57"/>
      <c r="DU259" s="57"/>
      <c r="DV259" s="57"/>
      <c r="DW259" s="57"/>
      <c r="DX259" s="57"/>
      <c r="DY259" s="57"/>
      <c r="DZ259" s="57"/>
      <c r="EA259" s="57"/>
      <c r="EB259" s="57"/>
      <c r="EC259" s="57"/>
      <c r="ED259" s="57"/>
      <c r="EE259" s="57"/>
      <c r="EF259" s="57"/>
      <c r="EG259" s="57"/>
      <c r="EH259" s="57"/>
      <c r="EI259" s="57"/>
      <c r="EJ259" s="57"/>
      <c r="EK259" s="57"/>
      <c r="EL259" s="57"/>
      <c r="EM259" s="57"/>
      <c r="EN259" s="57"/>
      <c r="EO259" s="57"/>
      <c r="EP259" s="57"/>
      <c r="EQ259" s="57"/>
      <c r="ER259" s="57"/>
      <c r="ES259" s="57"/>
      <c r="ET259" s="57"/>
      <c r="EU259" s="57"/>
      <c r="EV259" s="57"/>
      <c r="EW259" s="57"/>
      <c r="EX259" s="57"/>
      <c r="EY259" s="57"/>
    </row>
    <row r="260" spans="2:155" ht="14.5" customHeight="1" x14ac:dyDescent="0.35">
      <c r="B260" s="62"/>
      <c r="C260" s="62"/>
      <c r="D260" s="62"/>
      <c r="E260" s="62"/>
      <c r="F260" s="62"/>
      <c r="G260" s="62"/>
      <c r="H260" s="62"/>
      <c r="I260" s="62"/>
      <c r="J260" s="62"/>
      <c r="K260" s="62"/>
      <c r="L260" s="62"/>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c r="BT260" s="57"/>
      <c r="BU260" s="57"/>
      <c r="BV260" s="57"/>
      <c r="BW260" s="57"/>
      <c r="BX260" s="57"/>
      <c r="BY260" s="57"/>
      <c r="BZ260" s="57"/>
      <c r="CA260" s="57"/>
      <c r="CB260" s="57"/>
      <c r="CC260" s="57"/>
      <c r="CD260" s="57"/>
      <c r="CE260" s="57"/>
      <c r="CF260" s="57"/>
      <c r="CG260" s="57"/>
      <c r="CH260" s="57"/>
      <c r="CI260" s="57"/>
      <c r="CJ260" s="57"/>
      <c r="CK260" s="57"/>
      <c r="CL260" s="57"/>
      <c r="CM260" s="57"/>
      <c r="CN260" s="57"/>
      <c r="CO260" s="57"/>
      <c r="CP260" s="57"/>
      <c r="CQ260" s="57"/>
      <c r="CR260" s="57"/>
      <c r="CS260" s="57"/>
      <c r="CT260" s="57"/>
      <c r="CU260" s="57"/>
      <c r="CV260" s="57"/>
      <c r="CW260" s="57"/>
      <c r="CX260" s="57"/>
      <c r="CY260" s="57"/>
      <c r="CZ260" s="57"/>
      <c r="DA260" s="57"/>
      <c r="DB260" s="57"/>
      <c r="DC260" s="57"/>
      <c r="DD260" s="57"/>
      <c r="DE260" s="57"/>
      <c r="DF260" s="57"/>
      <c r="DG260" s="57"/>
      <c r="DH260" s="57"/>
      <c r="DI260" s="57"/>
      <c r="DJ260" s="57"/>
      <c r="DK260" s="57"/>
      <c r="DL260" s="57"/>
      <c r="DM260" s="57"/>
      <c r="DN260" s="57"/>
      <c r="DO260" s="57"/>
      <c r="DP260" s="57"/>
      <c r="DQ260" s="57"/>
      <c r="DR260" s="57"/>
      <c r="DS260" s="57"/>
      <c r="DT260" s="57"/>
      <c r="DU260" s="57"/>
      <c r="DV260" s="57"/>
      <c r="DW260" s="57"/>
      <c r="DX260" s="57"/>
      <c r="DY260" s="57"/>
      <c r="DZ260" s="57"/>
      <c r="EA260" s="57"/>
      <c r="EB260" s="57"/>
      <c r="EC260" s="57"/>
      <c r="ED260" s="57"/>
      <c r="EE260" s="57"/>
      <c r="EF260" s="57"/>
      <c r="EG260" s="57"/>
      <c r="EH260" s="57"/>
      <c r="EI260" s="57"/>
      <c r="EJ260" s="57"/>
      <c r="EK260" s="57"/>
      <c r="EL260" s="57"/>
      <c r="EM260" s="57"/>
      <c r="EN260" s="57"/>
      <c r="EO260" s="57"/>
      <c r="EP260" s="57"/>
      <c r="EQ260" s="57"/>
      <c r="ER260" s="57"/>
      <c r="ES260" s="57"/>
      <c r="ET260" s="57"/>
      <c r="EU260" s="57"/>
      <c r="EV260" s="57"/>
      <c r="EW260" s="57"/>
      <c r="EX260" s="57"/>
      <c r="EY260" s="57"/>
    </row>
    <row r="261" spans="2:155" ht="14.5" customHeight="1" x14ac:dyDescent="0.35">
      <c r="B261" s="62"/>
      <c r="C261" s="62"/>
      <c r="D261" s="62"/>
      <c r="E261" s="62"/>
      <c r="F261" s="62"/>
      <c r="G261" s="62"/>
      <c r="H261" s="62"/>
      <c r="I261" s="62"/>
      <c r="J261" s="62"/>
      <c r="K261" s="62"/>
      <c r="L261" s="62"/>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c r="DG261" s="57"/>
      <c r="DH261" s="57"/>
      <c r="DI261" s="57"/>
      <c r="DJ261" s="57"/>
      <c r="DK261" s="57"/>
      <c r="DL261" s="57"/>
      <c r="DM261" s="57"/>
      <c r="DN261" s="57"/>
      <c r="DO261" s="57"/>
      <c r="DP261" s="57"/>
      <c r="DQ261" s="57"/>
      <c r="DR261" s="57"/>
      <c r="DS261" s="57"/>
      <c r="DT261" s="57"/>
      <c r="DU261" s="57"/>
      <c r="DV261" s="57"/>
      <c r="DW261" s="57"/>
      <c r="DX261" s="57"/>
      <c r="DY261" s="57"/>
      <c r="DZ261" s="57"/>
      <c r="EA261" s="57"/>
      <c r="EB261" s="57"/>
      <c r="EC261" s="57"/>
      <c r="ED261" s="57"/>
      <c r="EE261" s="57"/>
      <c r="EF261" s="57"/>
      <c r="EG261" s="57"/>
      <c r="EH261" s="57"/>
      <c r="EI261" s="57"/>
      <c r="EJ261" s="57"/>
      <c r="EK261" s="57"/>
      <c r="EL261" s="57"/>
      <c r="EM261" s="57"/>
      <c r="EN261" s="57"/>
      <c r="EO261" s="57"/>
      <c r="EP261" s="57"/>
      <c r="EQ261" s="57"/>
      <c r="ER261" s="57"/>
      <c r="ES261" s="57"/>
      <c r="ET261" s="57"/>
      <c r="EU261" s="57"/>
      <c r="EV261" s="57"/>
      <c r="EW261" s="57"/>
      <c r="EX261" s="57"/>
      <c r="EY261" s="57"/>
    </row>
    <row r="262" spans="2:155" ht="14.5" customHeight="1" x14ac:dyDescent="0.35">
      <c r="B262" s="62"/>
      <c r="C262" s="62"/>
      <c r="D262" s="62"/>
      <c r="E262" s="62"/>
      <c r="F262" s="62"/>
      <c r="G262" s="62"/>
      <c r="H262" s="62"/>
      <c r="I262" s="62"/>
      <c r="J262" s="62"/>
      <c r="K262" s="62"/>
      <c r="L262" s="62"/>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c r="CV262" s="57"/>
      <c r="CW262" s="57"/>
      <c r="CX262" s="57"/>
      <c r="CY262" s="57"/>
      <c r="CZ262" s="57"/>
      <c r="DA262" s="57"/>
      <c r="DB262" s="57"/>
      <c r="DC262" s="57"/>
      <c r="DD262" s="57"/>
      <c r="DE262" s="57"/>
      <c r="DF262" s="57"/>
      <c r="DG262" s="57"/>
      <c r="DH262" s="57"/>
      <c r="DI262" s="57"/>
      <c r="DJ262" s="57"/>
      <c r="DK262" s="57"/>
      <c r="DL262" s="57"/>
      <c r="DM262" s="57"/>
      <c r="DN262" s="57"/>
      <c r="DO262" s="57"/>
      <c r="DP262" s="57"/>
      <c r="DQ262" s="57"/>
      <c r="DR262" s="57"/>
      <c r="DS262" s="57"/>
      <c r="DT262" s="57"/>
      <c r="DU262" s="57"/>
      <c r="DV262" s="57"/>
      <c r="DW262" s="57"/>
      <c r="DX262" s="57"/>
      <c r="DY262" s="57"/>
      <c r="DZ262" s="57"/>
      <c r="EA262" s="57"/>
      <c r="EB262" s="57"/>
      <c r="EC262" s="57"/>
      <c r="ED262" s="57"/>
      <c r="EE262" s="57"/>
      <c r="EF262" s="57"/>
      <c r="EG262" s="57"/>
      <c r="EH262" s="57"/>
      <c r="EI262" s="57"/>
      <c r="EJ262" s="57"/>
      <c r="EK262" s="57"/>
      <c r="EL262" s="57"/>
      <c r="EM262" s="57"/>
      <c r="EN262" s="57"/>
      <c r="EO262" s="57"/>
      <c r="EP262" s="57"/>
      <c r="EQ262" s="57"/>
      <c r="ER262" s="57"/>
      <c r="ES262" s="57"/>
      <c r="ET262" s="57"/>
      <c r="EU262" s="57"/>
      <c r="EV262" s="57"/>
      <c r="EW262" s="57"/>
      <c r="EX262" s="57"/>
      <c r="EY262" s="57"/>
    </row>
    <row r="263" spans="2:155" ht="14.5" customHeight="1" x14ac:dyDescent="0.35">
      <c r="B263" s="62"/>
      <c r="C263" s="62"/>
      <c r="D263" s="62"/>
      <c r="E263" s="62"/>
      <c r="F263" s="62"/>
      <c r="G263" s="62"/>
      <c r="H263" s="62"/>
      <c r="I263" s="62"/>
      <c r="J263" s="62"/>
      <c r="K263" s="62"/>
      <c r="L263" s="62"/>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7"/>
      <c r="CH263" s="57"/>
      <c r="CI263" s="57"/>
      <c r="CJ263" s="57"/>
      <c r="CK263" s="57"/>
      <c r="CL263" s="57"/>
      <c r="CM263" s="57"/>
      <c r="CN263" s="57"/>
      <c r="CO263" s="57"/>
      <c r="CP263" s="57"/>
      <c r="CQ263" s="57"/>
      <c r="CR263" s="57"/>
      <c r="CS263" s="57"/>
      <c r="CT263" s="57"/>
      <c r="CU263" s="57"/>
      <c r="CV263" s="57"/>
      <c r="CW263" s="57"/>
      <c r="CX263" s="57"/>
      <c r="CY263" s="57"/>
      <c r="CZ263" s="57"/>
      <c r="DA263" s="57"/>
      <c r="DB263" s="57"/>
      <c r="DC263" s="57"/>
      <c r="DD263" s="57"/>
      <c r="DE263" s="57"/>
      <c r="DF263" s="57"/>
      <c r="DG263" s="57"/>
      <c r="DH263" s="57"/>
      <c r="DI263" s="57"/>
      <c r="DJ263" s="57"/>
      <c r="DK263" s="57"/>
      <c r="DL263" s="57"/>
      <c r="DM263" s="57"/>
      <c r="DN263" s="57"/>
      <c r="DO263" s="57"/>
      <c r="DP263" s="57"/>
      <c r="DQ263" s="57"/>
      <c r="DR263" s="57"/>
      <c r="DS263" s="57"/>
      <c r="DT263" s="57"/>
      <c r="DU263" s="57"/>
      <c r="DV263" s="57"/>
      <c r="DW263" s="57"/>
      <c r="DX263" s="57"/>
      <c r="DY263" s="57"/>
      <c r="DZ263" s="57"/>
      <c r="EA263" s="57"/>
      <c r="EB263" s="57"/>
      <c r="EC263" s="57"/>
      <c r="ED263" s="57"/>
      <c r="EE263" s="57"/>
      <c r="EF263" s="57"/>
      <c r="EG263" s="57"/>
      <c r="EH263" s="57"/>
      <c r="EI263" s="57"/>
      <c r="EJ263" s="57"/>
      <c r="EK263" s="57"/>
      <c r="EL263" s="57"/>
      <c r="EM263" s="57"/>
      <c r="EN263" s="57"/>
      <c r="EO263" s="57"/>
      <c r="EP263" s="57"/>
      <c r="EQ263" s="57"/>
      <c r="ER263" s="57"/>
      <c r="ES263" s="57"/>
      <c r="ET263" s="57"/>
      <c r="EU263" s="57"/>
      <c r="EV263" s="57"/>
      <c r="EW263" s="57"/>
      <c r="EX263" s="57"/>
      <c r="EY263" s="57"/>
    </row>
    <row r="264" spans="2:155" ht="14.5" customHeight="1" x14ac:dyDescent="0.35">
      <c r="B264" s="62"/>
      <c r="C264" s="62"/>
      <c r="D264" s="62"/>
      <c r="E264" s="62"/>
      <c r="F264" s="62"/>
      <c r="G264" s="62"/>
      <c r="H264" s="62"/>
      <c r="I264" s="62"/>
      <c r="J264" s="62"/>
      <c r="K264" s="62"/>
      <c r="L264" s="62"/>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7"/>
      <c r="DG264" s="57"/>
      <c r="DH264" s="57"/>
      <c r="DI264" s="57"/>
      <c r="DJ264" s="57"/>
      <c r="DK264" s="57"/>
      <c r="DL264" s="57"/>
      <c r="DM264" s="57"/>
      <c r="DN264" s="57"/>
      <c r="DO264" s="57"/>
      <c r="DP264" s="57"/>
      <c r="DQ264" s="57"/>
      <c r="DR264" s="57"/>
      <c r="DS264" s="57"/>
      <c r="DT264" s="57"/>
      <c r="DU264" s="57"/>
      <c r="DV264" s="57"/>
      <c r="DW264" s="57"/>
      <c r="DX264" s="57"/>
      <c r="DY264" s="57"/>
      <c r="DZ264" s="57"/>
      <c r="EA264" s="57"/>
      <c r="EB264" s="57"/>
      <c r="EC264" s="57"/>
      <c r="ED264" s="57"/>
      <c r="EE264" s="57"/>
      <c r="EF264" s="57"/>
      <c r="EG264" s="57"/>
      <c r="EH264" s="57"/>
      <c r="EI264" s="57"/>
      <c r="EJ264" s="57"/>
      <c r="EK264" s="57"/>
      <c r="EL264" s="57"/>
      <c r="EM264" s="57"/>
      <c r="EN264" s="57"/>
      <c r="EO264" s="57"/>
      <c r="EP264" s="57"/>
      <c r="EQ264" s="57"/>
      <c r="ER264" s="57"/>
      <c r="ES264" s="57"/>
      <c r="ET264" s="57"/>
      <c r="EU264" s="57"/>
      <c r="EV264" s="57"/>
      <c r="EW264" s="57"/>
      <c r="EX264" s="57"/>
      <c r="EY264" s="57"/>
    </row>
    <row r="265" spans="2:155" ht="14.5" customHeight="1" x14ac:dyDescent="0.35">
      <c r="B265" s="62"/>
      <c r="C265" s="62"/>
      <c r="D265" s="62"/>
      <c r="E265" s="62"/>
      <c r="F265" s="62"/>
      <c r="G265" s="62"/>
      <c r="H265" s="62"/>
      <c r="I265" s="62"/>
      <c r="J265" s="62"/>
      <c r="K265" s="62"/>
      <c r="L265" s="62"/>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57"/>
      <c r="BU265" s="57"/>
      <c r="BV265" s="57"/>
      <c r="BW265" s="57"/>
      <c r="BX265" s="57"/>
      <c r="BY265" s="57"/>
      <c r="BZ265" s="57"/>
      <c r="CA265" s="57"/>
      <c r="CB265" s="57"/>
      <c r="CC265" s="57"/>
      <c r="CD265" s="57"/>
      <c r="CE265" s="57"/>
      <c r="CF265" s="57"/>
      <c r="CG265" s="57"/>
      <c r="CH265" s="57"/>
      <c r="CI265" s="57"/>
      <c r="CJ265" s="57"/>
      <c r="CK265" s="57"/>
      <c r="CL265" s="57"/>
      <c r="CM265" s="57"/>
      <c r="CN265" s="57"/>
      <c r="CO265" s="57"/>
      <c r="CP265" s="57"/>
      <c r="CQ265" s="57"/>
      <c r="CR265" s="57"/>
      <c r="CS265" s="57"/>
      <c r="CT265" s="57"/>
      <c r="CU265" s="57"/>
      <c r="CV265" s="57"/>
      <c r="CW265" s="57"/>
      <c r="CX265" s="57"/>
      <c r="CY265" s="57"/>
      <c r="CZ265" s="57"/>
      <c r="DA265" s="57"/>
      <c r="DB265" s="57"/>
      <c r="DC265" s="57"/>
      <c r="DD265" s="57"/>
      <c r="DE265" s="57"/>
      <c r="DF265" s="57"/>
      <c r="DG265" s="57"/>
      <c r="DH265" s="57"/>
      <c r="DI265" s="57"/>
      <c r="DJ265" s="57"/>
      <c r="DK265" s="57"/>
      <c r="DL265" s="57"/>
      <c r="DM265" s="57"/>
      <c r="DN265" s="57"/>
      <c r="DO265" s="57"/>
      <c r="DP265" s="57"/>
      <c r="DQ265" s="57"/>
      <c r="DR265" s="57"/>
      <c r="DS265" s="57"/>
      <c r="DT265" s="57"/>
      <c r="DU265" s="57"/>
      <c r="DV265" s="57"/>
      <c r="DW265" s="57"/>
      <c r="DX265" s="57"/>
      <c r="DY265" s="57"/>
      <c r="DZ265" s="57"/>
      <c r="EA265" s="57"/>
      <c r="EB265" s="57"/>
      <c r="EC265" s="57"/>
      <c r="ED265" s="57"/>
      <c r="EE265" s="57"/>
      <c r="EF265" s="57"/>
      <c r="EG265" s="57"/>
      <c r="EH265" s="57"/>
      <c r="EI265" s="57"/>
      <c r="EJ265" s="57"/>
      <c r="EK265" s="57"/>
      <c r="EL265" s="57"/>
      <c r="EM265" s="57"/>
      <c r="EN265" s="57"/>
      <c r="EO265" s="57"/>
      <c r="EP265" s="57"/>
      <c r="EQ265" s="57"/>
      <c r="ER265" s="57"/>
      <c r="ES265" s="57"/>
      <c r="ET265" s="57"/>
      <c r="EU265" s="57"/>
      <c r="EV265" s="57"/>
      <c r="EW265" s="57"/>
      <c r="EX265" s="57"/>
      <c r="EY265" s="57"/>
    </row>
    <row r="266" spans="2:155" ht="14.5" customHeight="1" x14ac:dyDescent="0.35">
      <c r="B266" s="62"/>
      <c r="C266" s="62"/>
      <c r="D266" s="62"/>
      <c r="E266" s="62"/>
      <c r="F266" s="62"/>
      <c r="G266" s="62"/>
      <c r="H266" s="62"/>
      <c r="I266" s="62"/>
      <c r="J266" s="62"/>
      <c r="K266" s="62"/>
      <c r="L266" s="62"/>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c r="CV266" s="57"/>
      <c r="CW266" s="57"/>
      <c r="CX266" s="57"/>
      <c r="CY266" s="57"/>
      <c r="CZ266" s="57"/>
      <c r="DA266" s="57"/>
      <c r="DB266" s="57"/>
      <c r="DC266" s="57"/>
      <c r="DD266" s="57"/>
      <c r="DE266" s="57"/>
      <c r="DF266" s="57"/>
      <c r="DG266" s="57"/>
      <c r="DH266" s="57"/>
      <c r="DI266" s="57"/>
      <c r="DJ266" s="57"/>
      <c r="DK266" s="57"/>
      <c r="DL266" s="57"/>
      <c r="DM266" s="57"/>
      <c r="DN266" s="57"/>
      <c r="DO266" s="57"/>
      <c r="DP266" s="57"/>
      <c r="DQ266" s="57"/>
      <c r="DR266" s="57"/>
      <c r="DS266" s="57"/>
      <c r="DT266" s="57"/>
      <c r="DU266" s="57"/>
      <c r="DV266" s="57"/>
      <c r="DW266" s="57"/>
      <c r="DX266" s="57"/>
      <c r="DY266" s="57"/>
      <c r="DZ266" s="57"/>
      <c r="EA266" s="57"/>
      <c r="EB266" s="57"/>
      <c r="EC266" s="57"/>
      <c r="ED266" s="57"/>
      <c r="EE266" s="57"/>
      <c r="EF266" s="57"/>
      <c r="EG266" s="57"/>
      <c r="EH266" s="57"/>
      <c r="EI266" s="57"/>
      <c r="EJ266" s="57"/>
      <c r="EK266" s="57"/>
      <c r="EL266" s="57"/>
      <c r="EM266" s="57"/>
      <c r="EN266" s="57"/>
      <c r="EO266" s="57"/>
      <c r="EP266" s="57"/>
      <c r="EQ266" s="57"/>
      <c r="ER266" s="57"/>
      <c r="ES266" s="57"/>
      <c r="ET266" s="57"/>
      <c r="EU266" s="57"/>
      <c r="EV266" s="57"/>
      <c r="EW266" s="57"/>
      <c r="EX266" s="57"/>
      <c r="EY266" s="57"/>
    </row>
    <row r="267" spans="2:155" ht="14.5" customHeight="1" x14ac:dyDescent="0.35">
      <c r="B267" s="62"/>
      <c r="C267" s="62"/>
      <c r="D267" s="62"/>
      <c r="E267" s="62"/>
      <c r="F267" s="62"/>
      <c r="G267" s="62"/>
      <c r="H267" s="62"/>
      <c r="I267" s="62"/>
      <c r="J267" s="62"/>
      <c r="K267" s="62"/>
      <c r="L267" s="62"/>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c r="CV267" s="57"/>
      <c r="CW267" s="57"/>
      <c r="CX267" s="57"/>
      <c r="CY267" s="57"/>
      <c r="CZ267" s="57"/>
      <c r="DA267" s="57"/>
      <c r="DB267" s="57"/>
      <c r="DC267" s="57"/>
      <c r="DD267" s="57"/>
      <c r="DE267" s="57"/>
      <c r="DF267" s="57"/>
      <c r="DG267" s="57"/>
      <c r="DH267" s="57"/>
      <c r="DI267" s="57"/>
      <c r="DJ267" s="57"/>
      <c r="DK267" s="57"/>
      <c r="DL267" s="57"/>
      <c r="DM267" s="57"/>
      <c r="DN267" s="57"/>
      <c r="DO267" s="57"/>
      <c r="DP267" s="57"/>
      <c r="DQ267" s="57"/>
      <c r="DR267" s="57"/>
      <c r="DS267" s="57"/>
      <c r="DT267" s="57"/>
      <c r="DU267" s="57"/>
      <c r="DV267" s="57"/>
      <c r="DW267" s="57"/>
      <c r="DX267" s="57"/>
      <c r="DY267" s="57"/>
      <c r="DZ267" s="57"/>
      <c r="EA267" s="57"/>
      <c r="EB267" s="57"/>
      <c r="EC267" s="57"/>
      <c r="ED267" s="57"/>
      <c r="EE267" s="57"/>
      <c r="EF267" s="57"/>
      <c r="EG267" s="57"/>
      <c r="EH267" s="57"/>
      <c r="EI267" s="57"/>
      <c r="EJ267" s="57"/>
      <c r="EK267" s="57"/>
      <c r="EL267" s="57"/>
      <c r="EM267" s="57"/>
      <c r="EN267" s="57"/>
      <c r="EO267" s="57"/>
      <c r="EP267" s="57"/>
      <c r="EQ267" s="57"/>
      <c r="ER267" s="57"/>
      <c r="ES267" s="57"/>
      <c r="ET267" s="57"/>
      <c r="EU267" s="57"/>
      <c r="EV267" s="57"/>
      <c r="EW267" s="57"/>
      <c r="EX267" s="57"/>
      <c r="EY267" s="57"/>
    </row>
    <row r="268" spans="2:155" ht="14.5" customHeight="1" x14ac:dyDescent="0.35">
      <c r="B268" s="62"/>
      <c r="C268" s="62"/>
      <c r="D268" s="62"/>
      <c r="E268" s="62"/>
      <c r="F268" s="62"/>
      <c r="G268" s="62"/>
      <c r="H268" s="62"/>
      <c r="I268" s="62"/>
      <c r="J268" s="62"/>
      <c r="K268" s="62"/>
      <c r="L268" s="62"/>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c r="CV268" s="57"/>
      <c r="CW268" s="57"/>
      <c r="CX268" s="57"/>
      <c r="CY268" s="57"/>
      <c r="CZ268" s="57"/>
      <c r="DA268" s="57"/>
      <c r="DB268" s="57"/>
      <c r="DC268" s="57"/>
      <c r="DD268" s="57"/>
      <c r="DE268" s="57"/>
      <c r="DF268" s="57"/>
      <c r="DG268" s="57"/>
      <c r="DH268" s="57"/>
      <c r="DI268" s="57"/>
      <c r="DJ268" s="57"/>
      <c r="DK268" s="57"/>
      <c r="DL268" s="57"/>
      <c r="DM268" s="57"/>
      <c r="DN268" s="57"/>
      <c r="DO268" s="57"/>
      <c r="DP268" s="57"/>
      <c r="DQ268" s="57"/>
      <c r="DR268" s="57"/>
      <c r="DS268" s="57"/>
      <c r="DT268" s="57"/>
      <c r="DU268" s="57"/>
      <c r="DV268" s="57"/>
      <c r="DW268" s="57"/>
      <c r="DX268" s="57"/>
      <c r="DY268" s="57"/>
      <c r="DZ268" s="57"/>
      <c r="EA268" s="57"/>
      <c r="EB268" s="57"/>
      <c r="EC268" s="57"/>
      <c r="ED268" s="57"/>
      <c r="EE268" s="57"/>
      <c r="EF268" s="57"/>
      <c r="EG268" s="57"/>
      <c r="EH268" s="57"/>
      <c r="EI268" s="57"/>
      <c r="EJ268" s="57"/>
      <c r="EK268" s="57"/>
      <c r="EL268" s="57"/>
      <c r="EM268" s="57"/>
      <c r="EN268" s="57"/>
      <c r="EO268" s="57"/>
      <c r="EP268" s="57"/>
      <c r="EQ268" s="57"/>
      <c r="ER268" s="57"/>
      <c r="ES268" s="57"/>
      <c r="ET268" s="57"/>
      <c r="EU268" s="57"/>
      <c r="EV268" s="57"/>
      <c r="EW268" s="57"/>
      <c r="EX268" s="57"/>
      <c r="EY268" s="57"/>
    </row>
    <row r="269" spans="2:155" ht="14.5" customHeight="1" x14ac:dyDescent="0.35">
      <c r="B269" s="62"/>
      <c r="C269" s="62"/>
      <c r="D269" s="62"/>
      <c r="E269" s="62"/>
      <c r="F269" s="62"/>
      <c r="G269" s="62"/>
      <c r="H269" s="62"/>
      <c r="I269" s="62"/>
      <c r="J269" s="62"/>
      <c r="K269" s="62"/>
      <c r="L269" s="62"/>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c r="CV269" s="57"/>
      <c r="CW269" s="57"/>
      <c r="CX269" s="57"/>
      <c r="CY269" s="57"/>
      <c r="CZ269" s="57"/>
      <c r="DA269" s="57"/>
      <c r="DB269" s="57"/>
      <c r="DC269" s="57"/>
      <c r="DD269" s="57"/>
      <c r="DE269" s="57"/>
      <c r="DF269" s="57"/>
      <c r="DG269" s="57"/>
      <c r="DH269" s="57"/>
      <c r="DI269" s="57"/>
      <c r="DJ269" s="57"/>
      <c r="DK269" s="57"/>
      <c r="DL269" s="57"/>
      <c r="DM269" s="57"/>
      <c r="DN269" s="57"/>
      <c r="DO269" s="57"/>
      <c r="DP269" s="57"/>
      <c r="DQ269" s="57"/>
      <c r="DR269" s="57"/>
      <c r="DS269" s="57"/>
      <c r="DT269" s="57"/>
      <c r="DU269" s="57"/>
      <c r="DV269" s="57"/>
      <c r="DW269" s="57"/>
      <c r="DX269" s="57"/>
      <c r="DY269" s="57"/>
      <c r="DZ269" s="57"/>
      <c r="EA269" s="57"/>
      <c r="EB269" s="57"/>
      <c r="EC269" s="57"/>
      <c r="ED269" s="57"/>
      <c r="EE269" s="57"/>
      <c r="EF269" s="57"/>
      <c r="EG269" s="57"/>
      <c r="EH269" s="57"/>
      <c r="EI269" s="57"/>
      <c r="EJ269" s="57"/>
      <c r="EK269" s="57"/>
      <c r="EL269" s="57"/>
      <c r="EM269" s="57"/>
      <c r="EN269" s="57"/>
      <c r="EO269" s="57"/>
      <c r="EP269" s="57"/>
      <c r="EQ269" s="57"/>
      <c r="ER269" s="57"/>
      <c r="ES269" s="57"/>
      <c r="ET269" s="57"/>
      <c r="EU269" s="57"/>
      <c r="EV269" s="57"/>
      <c r="EW269" s="57"/>
      <c r="EX269" s="57"/>
      <c r="EY269" s="57"/>
    </row>
    <row r="270" spans="2:155" ht="14.5" customHeight="1" x14ac:dyDescent="0.35">
      <c r="B270" s="62"/>
      <c r="C270" s="62"/>
      <c r="D270" s="62"/>
      <c r="E270" s="62"/>
      <c r="F270" s="62"/>
      <c r="G270" s="62"/>
      <c r="H270" s="62"/>
      <c r="I270" s="62"/>
      <c r="J270" s="62"/>
      <c r="K270" s="62"/>
      <c r="L270" s="62"/>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57"/>
      <c r="EE270" s="57"/>
      <c r="EF270" s="57"/>
      <c r="EG270" s="57"/>
      <c r="EH270" s="57"/>
      <c r="EI270" s="57"/>
      <c r="EJ270" s="57"/>
      <c r="EK270" s="57"/>
      <c r="EL270" s="57"/>
      <c r="EM270" s="57"/>
      <c r="EN270" s="57"/>
      <c r="EO270" s="57"/>
      <c r="EP270" s="57"/>
      <c r="EQ270" s="57"/>
      <c r="ER270" s="57"/>
      <c r="ES270" s="57"/>
      <c r="ET270" s="57"/>
      <c r="EU270" s="57"/>
      <c r="EV270" s="57"/>
      <c r="EW270" s="57"/>
      <c r="EX270" s="57"/>
      <c r="EY270" s="57"/>
    </row>
    <row r="271" spans="2:155" ht="14.5" customHeight="1" x14ac:dyDescent="0.35">
      <c r="B271" s="62"/>
      <c r="C271" s="62"/>
      <c r="D271" s="62"/>
      <c r="E271" s="62"/>
      <c r="F271" s="62"/>
      <c r="G271" s="62"/>
      <c r="H271" s="62"/>
      <c r="I271" s="62"/>
      <c r="J271" s="62"/>
      <c r="K271" s="62"/>
      <c r="L271" s="62"/>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57"/>
      <c r="BU271" s="57"/>
      <c r="BV271" s="57"/>
      <c r="BW271" s="57"/>
      <c r="BX271" s="57"/>
      <c r="BY271" s="57"/>
      <c r="BZ271" s="57"/>
      <c r="CA271" s="57"/>
      <c r="CB271" s="57"/>
      <c r="CC271" s="57"/>
      <c r="CD271" s="57"/>
      <c r="CE271" s="57"/>
      <c r="CF271" s="57"/>
      <c r="CG271" s="57"/>
      <c r="CH271" s="57"/>
      <c r="CI271" s="57"/>
      <c r="CJ271" s="57"/>
      <c r="CK271" s="57"/>
      <c r="CL271" s="57"/>
      <c r="CM271" s="57"/>
      <c r="CN271" s="57"/>
      <c r="CO271" s="57"/>
      <c r="CP271" s="57"/>
      <c r="CQ271" s="57"/>
      <c r="CR271" s="57"/>
      <c r="CS271" s="57"/>
      <c r="CT271" s="57"/>
      <c r="CU271" s="57"/>
      <c r="CV271" s="57"/>
      <c r="CW271" s="57"/>
      <c r="CX271" s="57"/>
      <c r="CY271" s="57"/>
      <c r="CZ271" s="57"/>
      <c r="DA271" s="57"/>
      <c r="DB271" s="57"/>
      <c r="DC271" s="57"/>
      <c r="DD271" s="57"/>
      <c r="DE271" s="57"/>
      <c r="DF271" s="57"/>
      <c r="DG271" s="57"/>
      <c r="DH271" s="57"/>
      <c r="DI271" s="57"/>
      <c r="DJ271" s="57"/>
      <c r="DK271" s="57"/>
      <c r="DL271" s="57"/>
      <c r="DM271" s="57"/>
      <c r="DN271" s="57"/>
      <c r="DO271" s="57"/>
      <c r="DP271" s="57"/>
      <c r="DQ271" s="57"/>
      <c r="DR271" s="57"/>
      <c r="DS271" s="57"/>
      <c r="DT271" s="57"/>
      <c r="DU271" s="57"/>
      <c r="DV271" s="57"/>
      <c r="DW271" s="57"/>
      <c r="DX271" s="57"/>
      <c r="DY271" s="57"/>
      <c r="DZ271" s="57"/>
      <c r="EA271" s="57"/>
      <c r="EB271" s="57"/>
      <c r="EC271" s="57"/>
      <c r="ED271" s="57"/>
      <c r="EE271" s="57"/>
      <c r="EF271" s="57"/>
      <c r="EG271" s="57"/>
      <c r="EH271" s="57"/>
      <c r="EI271" s="57"/>
      <c r="EJ271" s="57"/>
      <c r="EK271" s="57"/>
      <c r="EL271" s="57"/>
      <c r="EM271" s="57"/>
      <c r="EN271" s="57"/>
      <c r="EO271" s="57"/>
      <c r="EP271" s="57"/>
      <c r="EQ271" s="57"/>
      <c r="ER271" s="57"/>
      <c r="ES271" s="57"/>
      <c r="ET271" s="57"/>
      <c r="EU271" s="57"/>
      <c r="EV271" s="57"/>
      <c r="EW271" s="57"/>
      <c r="EX271" s="57"/>
      <c r="EY271" s="57"/>
    </row>
    <row r="272" spans="2:155" ht="14.5" customHeight="1" x14ac:dyDescent="0.35">
      <c r="B272" s="62"/>
      <c r="C272" s="62"/>
      <c r="D272" s="62"/>
      <c r="E272" s="62"/>
      <c r="F272" s="62"/>
      <c r="G272" s="62"/>
      <c r="H272" s="62"/>
      <c r="I272" s="62"/>
      <c r="J272" s="62"/>
      <c r="K272" s="62"/>
      <c r="L272" s="62"/>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c r="CK272" s="57"/>
      <c r="CL272" s="57"/>
      <c r="CM272" s="57"/>
      <c r="CN272" s="57"/>
      <c r="CO272" s="57"/>
      <c r="CP272" s="57"/>
      <c r="CQ272" s="57"/>
      <c r="CR272" s="57"/>
      <c r="CS272" s="57"/>
      <c r="CT272" s="57"/>
      <c r="CU272" s="57"/>
      <c r="CV272" s="57"/>
      <c r="CW272" s="57"/>
      <c r="CX272" s="57"/>
      <c r="CY272" s="57"/>
      <c r="CZ272" s="57"/>
      <c r="DA272" s="57"/>
      <c r="DB272" s="57"/>
      <c r="DC272" s="57"/>
      <c r="DD272" s="57"/>
      <c r="DE272" s="57"/>
      <c r="DF272" s="57"/>
      <c r="DG272" s="57"/>
      <c r="DH272" s="57"/>
      <c r="DI272" s="57"/>
      <c r="DJ272" s="57"/>
      <c r="DK272" s="57"/>
      <c r="DL272" s="57"/>
      <c r="DM272" s="57"/>
      <c r="DN272" s="57"/>
      <c r="DO272" s="57"/>
      <c r="DP272" s="57"/>
      <c r="DQ272" s="57"/>
      <c r="DR272" s="57"/>
      <c r="DS272" s="57"/>
      <c r="DT272" s="57"/>
      <c r="DU272" s="57"/>
      <c r="DV272" s="57"/>
      <c r="DW272" s="57"/>
      <c r="DX272" s="57"/>
      <c r="DY272" s="57"/>
      <c r="DZ272" s="57"/>
      <c r="EA272" s="57"/>
      <c r="EB272" s="57"/>
      <c r="EC272" s="57"/>
      <c r="ED272" s="57"/>
      <c r="EE272" s="57"/>
      <c r="EF272" s="57"/>
      <c r="EG272" s="57"/>
      <c r="EH272" s="57"/>
      <c r="EI272" s="57"/>
      <c r="EJ272" s="57"/>
      <c r="EK272" s="57"/>
      <c r="EL272" s="57"/>
      <c r="EM272" s="57"/>
      <c r="EN272" s="57"/>
      <c r="EO272" s="57"/>
      <c r="EP272" s="57"/>
      <c r="EQ272" s="57"/>
      <c r="ER272" s="57"/>
      <c r="ES272" s="57"/>
      <c r="ET272" s="57"/>
      <c r="EU272" s="57"/>
      <c r="EV272" s="57"/>
      <c r="EW272" s="57"/>
      <c r="EX272" s="57"/>
      <c r="EY272" s="57"/>
    </row>
    <row r="273" spans="2:155" ht="14.5" customHeight="1" x14ac:dyDescent="0.35">
      <c r="B273" s="62"/>
      <c r="C273" s="62"/>
      <c r="D273" s="62"/>
      <c r="E273" s="62"/>
      <c r="F273" s="62"/>
      <c r="G273" s="62"/>
      <c r="H273" s="62"/>
      <c r="I273" s="62"/>
      <c r="J273" s="62"/>
      <c r="K273" s="62"/>
      <c r="L273" s="62"/>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57"/>
      <c r="BV273" s="57"/>
      <c r="BW273" s="57"/>
      <c r="BX273" s="57"/>
      <c r="BY273" s="57"/>
      <c r="BZ273" s="57"/>
      <c r="CA273" s="57"/>
      <c r="CB273" s="57"/>
      <c r="CC273" s="57"/>
      <c r="CD273" s="57"/>
      <c r="CE273" s="57"/>
      <c r="CF273" s="57"/>
      <c r="CG273" s="57"/>
      <c r="CH273" s="57"/>
      <c r="CI273" s="57"/>
      <c r="CJ273" s="57"/>
      <c r="CK273" s="57"/>
      <c r="CL273" s="57"/>
      <c r="CM273" s="57"/>
      <c r="CN273" s="57"/>
      <c r="CO273" s="57"/>
      <c r="CP273" s="57"/>
      <c r="CQ273" s="57"/>
      <c r="CR273" s="57"/>
      <c r="CS273" s="57"/>
      <c r="CT273" s="57"/>
      <c r="CU273" s="57"/>
      <c r="CV273" s="57"/>
      <c r="CW273" s="57"/>
      <c r="CX273" s="57"/>
      <c r="CY273" s="57"/>
      <c r="CZ273" s="57"/>
      <c r="DA273" s="57"/>
      <c r="DB273" s="57"/>
      <c r="DC273" s="57"/>
      <c r="DD273" s="57"/>
      <c r="DE273" s="57"/>
      <c r="DF273" s="57"/>
      <c r="DG273" s="57"/>
      <c r="DH273" s="57"/>
      <c r="DI273" s="57"/>
      <c r="DJ273" s="57"/>
      <c r="DK273" s="57"/>
      <c r="DL273" s="57"/>
      <c r="DM273" s="57"/>
      <c r="DN273" s="57"/>
      <c r="DO273" s="57"/>
      <c r="DP273" s="57"/>
      <c r="DQ273" s="57"/>
      <c r="DR273" s="57"/>
      <c r="DS273" s="57"/>
      <c r="DT273" s="57"/>
      <c r="DU273" s="57"/>
      <c r="DV273" s="57"/>
      <c r="DW273" s="57"/>
      <c r="DX273" s="57"/>
      <c r="DY273" s="57"/>
      <c r="DZ273" s="57"/>
      <c r="EA273" s="57"/>
      <c r="EB273" s="57"/>
      <c r="EC273" s="57"/>
      <c r="ED273" s="57"/>
      <c r="EE273" s="57"/>
      <c r="EF273" s="57"/>
      <c r="EG273" s="57"/>
      <c r="EH273" s="57"/>
      <c r="EI273" s="57"/>
      <c r="EJ273" s="57"/>
      <c r="EK273" s="57"/>
      <c r="EL273" s="57"/>
      <c r="EM273" s="57"/>
      <c r="EN273" s="57"/>
      <c r="EO273" s="57"/>
      <c r="EP273" s="57"/>
      <c r="EQ273" s="57"/>
      <c r="ER273" s="57"/>
      <c r="ES273" s="57"/>
      <c r="ET273" s="57"/>
      <c r="EU273" s="57"/>
      <c r="EV273" s="57"/>
      <c r="EW273" s="57"/>
      <c r="EX273" s="57"/>
      <c r="EY273" s="57"/>
    </row>
    <row r="274" spans="2:155" ht="14.5" customHeight="1" x14ac:dyDescent="0.35">
      <c r="B274" s="62"/>
      <c r="C274" s="62"/>
      <c r="D274" s="62"/>
      <c r="E274" s="62"/>
      <c r="F274" s="62"/>
      <c r="G274" s="62"/>
      <c r="H274" s="62"/>
      <c r="I274" s="62"/>
      <c r="J274" s="62"/>
      <c r="K274" s="62"/>
      <c r="L274" s="62"/>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c r="DK274" s="57"/>
      <c r="DL274" s="57"/>
      <c r="DM274" s="57"/>
      <c r="DN274" s="57"/>
      <c r="DO274" s="57"/>
      <c r="DP274" s="57"/>
      <c r="DQ274" s="57"/>
      <c r="DR274" s="57"/>
      <c r="DS274" s="57"/>
      <c r="DT274" s="57"/>
      <c r="DU274" s="57"/>
      <c r="DV274" s="57"/>
      <c r="DW274" s="57"/>
      <c r="DX274" s="57"/>
      <c r="DY274" s="57"/>
      <c r="DZ274" s="57"/>
      <c r="EA274" s="57"/>
      <c r="EB274" s="57"/>
      <c r="EC274" s="57"/>
      <c r="ED274" s="57"/>
      <c r="EE274" s="57"/>
      <c r="EF274" s="57"/>
      <c r="EG274" s="57"/>
      <c r="EH274" s="57"/>
      <c r="EI274" s="57"/>
      <c r="EJ274" s="57"/>
      <c r="EK274" s="57"/>
      <c r="EL274" s="57"/>
      <c r="EM274" s="57"/>
      <c r="EN274" s="57"/>
      <c r="EO274" s="57"/>
      <c r="EP274" s="57"/>
      <c r="EQ274" s="57"/>
      <c r="ER274" s="57"/>
      <c r="ES274" s="57"/>
      <c r="ET274" s="57"/>
      <c r="EU274" s="57"/>
      <c r="EV274" s="57"/>
      <c r="EW274" s="57"/>
      <c r="EX274" s="57"/>
      <c r="EY274" s="57"/>
    </row>
    <row r="275" spans="2:155" ht="14.5" customHeight="1" x14ac:dyDescent="0.35">
      <c r="B275" s="62"/>
      <c r="C275" s="62"/>
      <c r="D275" s="62"/>
      <c r="E275" s="62"/>
      <c r="F275" s="62"/>
      <c r="G275" s="62"/>
      <c r="H275" s="62"/>
      <c r="I275" s="62"/>
      <c r="J275" s="62"/>
      <c r="K275" s="62"/>
      <c r="L275" s="62"/>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57"/>
      <c r="CO275" s="57"/>
      <c r="CP275" s="57"/>
      <c r="CQ275" s="57"/>
      <c r="CR275" s="57"/>
      <c r="CS275" s="57"/>
      <c r="CT275" s="57"/>
      <c r="CU275" s="57"/>
      <c r="CV275" s="57"/>
      <c r="CW275" s="57"/>
      <c r="CX275" s="57"/>
      <c r="CY275" s="57"/>
      <c r="CZ275" s="57"/>
      <c r="DA275" s="57"/>
      <c r="DB275" s="57"/>
      <c r="DC275" s="57"/>
      <c r="DD275" s="57"/>
      <c r="DE275" s="57"/>
      <c r="DF275" s="57"/>
      <c r="DG275" s="57"/>
      <c r="DH275" s="57"/>
      <c r="DI275" s="57"/>
      <c r="DJ275" s="57"/>
      <c r="DK275" s="57"/>
      <c r="DL275" s="57"/>
      <c r="DM275" s="57"/>
      <c r="DN275" s="57"/>
      <c r="DO275" s="57"/>
      <c r="DP275" s="57"/>
      <c r="DQ275" s="57"/>
      <c r="DR275" s="57"/>
      <c r="DS275" s="57"/>
      <c r="DT275" s="57"/>
      <c r="DU275" s="57"/>
      <c r="DV275" s="57"/>
      <c r="DW275" s="57"/>
      <c r="DX275" s="57"/>
      <c r="DY275" s="57"/>
      <c r="DZ275" s="57"/>
      <c r="EA275" s="57"/>
      <c r="EB275" s="57"/>
      <c r="EC275" s="57"/>
      <c r="ED275" s="57"/>
      <c r="EE275" s="57"/>
      <c r="EF275" s="57"/>
      <c r="EG275" s="57"/>
      <c r="EH275" s="57"/>
      <c r="EI275" s="57"/>
      <c r="EJ275" s="57"/>
      <c r="EK275" s="57"/>
      <c r="EL275" s="57"/>
      <c r="EM275" s="57"/>
      <c r="EN275" s="57"/>
      <c r="EO275" s="57"/>
      <c r="EP275" s="57"/>
      <c r="EQ275" s="57"/>
      <c r="ER275" s="57"/>
      <c r="ES275" s="57"/>
      <c r="ET275" s="57"/>
      <c r="EU275" s="57"/>
      <c r="EV275" s="57"/>
      <c r="EW275" s="57"/>
      <c r="EX275" s="57"/>
      <c r="EY275" s="57"/>
    </row>
    <row r="276" spans="2:155" ht="14.5" customHeight="1" x14ac:dyDescent="0.35">
      <c r="B276" s="62"/>
      <c r="C276" s="62"/>
      <c r="D276" s="62"/>
      <c r="E276" s="62"/>
      <c r="F276" s="62"/>
      <c r="G276" s="62"/>
      <c r="H276" s="62"/>
      <c r="I276" s="62"/>
      <c r="J276" s="62"/>
      <c r="K276" s="62"/>
      <c r="L276" s="62"/>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c r="EB276" s="57"/>
      <c r="EC276" s="57"/>
      <c r="ED276" s="57"/>
      <c r="EE276" s="57"/>
      <c r="EF276" s="57"/>
      <c r="EG276" s="57"/>
      <c r="EH276" s="57"/>
      <c r="EI276" s="57"/>
      <c r="EJ276" s="57"/>
      <c r="EK276" s="57"/>
      <c r="EL276" s="57"/>
      <c r="EM276" s="57"/>
      <c r="EN276" s="57"/>
      <c r="EO276" s="57"/>
      <c r="EP276" s="57"/>
      <c r="EQ276" s="57"/>
      <c r="ER276" s="57"/>
      <c r="ES276" s="57"/>
      <c r="ET276" s="57"/>
      <c r="EU276" s="57"/>
      <c r="EV276" s="57"/>
      <c r="EW276" s="57"/>
      <c r="EX276" s="57"/>
      <c r="EY276" s="57"/>
    </row>
    <row r="277" spans="2:155" ht="14.5" customHeight="1" x14ac:dyDescent="0.35">
      <c r="B277" s="62"/>
      <c r="C277" s="62"/>
      <c r="D277" s="62"/>
      <c r="E277" s="62"/>
      <c r="F277" s="62"/>
      <c r="G277" s="62"/>
      <c r="H277" s="62"/>
      <c r="I277" s="62"/>
      <c r="J277" s="62"/>
      <c r="K277" s="62"/>
      <c r="L277" s="62"/>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c r="CF277" s="57"/>
      <c r="CG277" s="57"/>
      <c r="CH277" s="57"/>
      <c r="CI277" s="57"/>
      <c r="CJ277" s="57"/>
      <c r="CK277" s="57"/>
      <c r="CL277" s="57"/>
      <c r="CM277" s="57"/>
      <c r="CN277" s="57"/>
      <c r="CO277" s="57"/>
      <c r="CP277" s="57"/>
      <c r="CQ277" s="57"/>
      <c r="CR277" s="57"/>
      <c r="CS277" s="57"/>
      <c r="CT277" s="57"/>
      <c r="CU277" s="57"/>
      <c r="CV277" s="57"/>
      <c r="CW277" s="57"/>
      <c r="CX277" s="57"/>
      <c r="CY277" s="57"/>
      <c r="CZ277" s="57"/>
      <c r="DA277" s="57"/>
      <c r="DB277" s="57"/>
      <c r="DC277" s="57"/>
      <c r="DD277" s="57"/>
      <c r="DE277" s="57"/>
      <c r="DF277" s="57"/>
      <c r="DG277" s="57"/>
      <c r="DH277" s="57"/>
      <c r="DI277" s="57"/>
      <c r="DJ277" s="57"/>
      <c r="DK277" s="57"/>
      <c r="DL277" s="57"/>
      <c r="DM277" s="57"/>
      <c r="DN277" s="57"/>
      <c r="DO277" s="57"/>
      <c r="DP277" s="57"/>
      <c r="DQ277" s="57"/>
      <c r="DR277" s="57"/>
      <c r="DS277" s="57"/>
      <c r="DT277" s="57"/>
      <c r="DU277" s="57"/>
      <c r="DV277" s="57"/>
      <c r="DW277" s="57"/>
      <c r="DX277" s="57"/>
      <c r="DY277" s="57"/>
      <c r="DZ277" s="57"/>
      <c r="EA277" s="57"/>
      <c r="EB277" s="57"/>
      <c r="EC277" s="57"/>
      <c r="ED277" s="57"/>
      <c r="EE277" s="57"/>
      <c r="EF277" s="57"/>
      <c r="EG277" s="57"/>
      <c r="EH277" s="57"/>
      <c r="EI277" s="57"/>
      <c r="EJ277" s="57"/>
      <c r="EK277" s="57"/>
      <c r="EL277" s="57"/>
      <c r="EM277" s="57"/>
      <c r="EN277" s="57"/>
      <c r="EO277" s="57"/>
      <c r="EP277" s="57"/>
      <c r="EQ277" s="57"/>
      <c r="ER277" s="57"/>
      <c r="ES277" s="57"/>
      <c r="ET277" s="57"/>
      <c r="EU277" s="57"/>
      <c r="EV277" s="57"/>
      <c r="EW277" s="57"/>
      <c r="EX277" s="57"/>
      <c r="EY277" s="57"/>
    </row>
    <row r="278" spans="2:155" ht="14.5" customHeight="1" x14ac:dyDescent="0.35">
      <c r="B278" s="62"/>
      <c r="C278" s="62"/>
      <c r="D278" s="62"/>
      <c r="E278" s="62"/>
      <c r="F278" s="62"/>
      <c r="G278" s="62"/>
      <c r="H278" s="62"/>
      <c r="I278" s="62"/>
      <c r="J278" s="62"/>
      <c r="K278" s="62"/>
      <c r="L278" s="62"/>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c r="CF278" s="57"/>
      <c r="CG278" s="57"/>
      <c r="CH278" s="57"/>
      <c r="CI278" s="57"/>
      <c r="CJ278" s="57"/>
      <c r="CK278" s="57"/>
      <c r="CL278" s="57"/>
      <c r="CM278" s="57"/>
      <c r="CN278" s="57"/>
      <c r="CO278" s="57"/>
      <c r="CP278" s="57"/>
      <c r="CQ278" s="57"/>
      <c r="CR278" s="57"/>
      <c r="CS278" s="57"/>
      <c r="CT278" s="57"/>
      <c r="CU278" s="57"/>
      <c r="CV278" s="57"/>
      <c r="CW278" s="57"/>
      <c r="CX278" s="57"/>
      <c r="CY278" s="57"/>
      <c r="CZ278" s="57"/>
      <c r="DA278" s="57"/>
      <c r="DB278" s="57"/>
      <c r="DC278" s="57"/>
      <c r="DD278" s="57"/>
      <c r="DE278" s="57"/>
      <c r="DF278" s="57"/>
      <c r="DG278" s="57"/>
      <c r="DH278" s="57"/>
      <c r="DI278" s="57"/>
      <c r="DJ278" s="57"/>
      <c r="DK278" s="57"/>
      <c r="DL278" s="57"/>
      <c r="DM278" s="57"/>
      <c r="DN278" s="57"/>
      <c r="DO278" s="57"/>
      <c r="DP278" s="57"/>
      <c r="DQ278" s="57"/>
      <c r="DR278" s="57"/>
      <c r="DS278" s="57"/>
      <c r="DT278" s="57"/>
      <c r="DU278" s="57"/>
      <c r="DV278" s="57"/>
      <c r="DW278" s="57"/>
      <c r="DX278" s="57"/>
      <c r="DY278" s="57"/>
      <c r="DZ278" s="57"/>
      <c r="EA278" s="57"/>
      <c r="EB278" s="57"/>
      <c r="EC278" s="57"/>
      <c r="ED278" s="57"/>
      <c r="EE278" s="57"/>
      <c r="EF278" s="57"/>
      <c r="EG278" s="57"/>
      <c r="EH278" s="57"/>
      <c r="EI278" s="57"/>
      <c r="EJ278" s="57"/>
      <c r="EK278" s="57"/>
      <c r="EL278" s="57"/>
      <c r="EM278" s="57"/>
      <c r="EN278" s="57"/>
      <c r="EO278" s="57"/>
      <c r="EP278" s="57"/>
      <c r="EQ278" s="57"/>
      <c r="ER278" s="57"/>
      <c r="ES278" s="57"/>
      <c r="ET278" s="57"/>
      <c r="EU278" s="57"/>
      <c r="EV278" s="57"/>
      <c r="EW278" s="57"/>
      <c r="EX278" s="57"/>
      <c r="EY278" s="57"/>
    </row>
    <row r="279" spans="2:155" ht="14.5" customHeight="1" x14ac:dyDescent="0.35">
      <c r="B279" s="62"/>
      <c r="C279" s="62"/>
      <c r="D279" s="62"/>
      <c r="E279" s="62"/>
      <c r="F279" s="62"/>
      <c r="G279" s="62"/>
      <c r="H279" s="62"/>
      <c r="I279" s="62"/>
      <c r="J279" s="62"/>
      <c r="K279" s="62"/>
      <c r="L279" s="62"/>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c r="DK279" s="57"/>
      <c r="DL279" s="57"/>
      <c r="DM279" s="57"/>
      <c r="DN279" s="57"/>
      <c r="DO279" s="57"/>
      <c r="DP279" s="57"/>
      <c r="DQ279" s="57"/>
      <c r="DR279" s="57"/>
      <c r="DS279" s="57"/>
      <c r="DT279" s="57"/>
      <c r="DU279" s="57"/>
      <c r="DV279" s="57"/>
      <c r="DW279" s="57"/>
      <c r="DX279" s="57"/>
      <c r="DY279" s="57"/>
      <c r="DZ279" s="57"/>
      <c r="EA279" s="57"/>
      <c r="EB279" s="57"/>
      <c r="EC279" s="57"/>
      <c r="ED279" s="57"/>
      <c r="EE279" s="57"/>
      <c r="EF279" s="57"/>
      <c r="EG279" s="57"/>
      <c r="EH279" s="57"/>
      <c r="EI279" s="57"/>
      <c r="EJ279" s="57"/>
      <c r="EK279" s="57"/>
      <c r="EL279" s="57"/>
      <c r="EM279" s="57"/>
      <c r="EN279" s="57"/>
      <c r="EO279" s="57"/>
      <c r="EP279" s="57"/>
      <c r="EQ279" s="57"/>
      <c r="ER279" s="57"/>
      <c r="ES279" s="57"/>
      <c r="ET279" s="57"/>
      <c r="EU279" s="57"/>
      <c r="EV279" s="57"/>
      <c r="EW279" s="57"/>
      <c r="EX279" s="57"/>
      <c r="EY279" s="57"/>
    </row>
    <row r="280" spans="2:155" ht="14.5" customHeight="1" x14ac:dyDescent="0.35">
      <c r="B280" s="62"/>
      <c r="C280" s="62"/>
      <c r="D280" s="62"/>
      <c r="E280" s="62"/>
      <c r="F280" s="62"/>
      <c r="G280" s="62"/>
      <c r="H280" s="62"/>
      <c r="I280" s="62"/>
      <c r="J280" s="62"/>
      <c r="K280" s="62"/>
      <c r="L280" s="62"/>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c r="CF280" s="57"/>
      <c r="CG280" s="57"/>
      <c r="CH280" s="57"/>
      <c r="CI280" s="57"/>
      <c r="CJ280" s="57"/>
      <c r="CK280" s="57"/>
      <c r="CL280" s="57"/>
      <c r="CM280" s="57"/>
      <c r="CN280" s="57"/>
      <c r="CO280" s="57"/>
      <c r="CP280" s="57"/>
      <c r="CQ280" s="57"/>
      <c r="CR280" s="57"/>
      <c r="CS280" s="57"/>
      <c r="CT280" s="57"/>
      <c r="CU280" s="57"/>
      <c r="CV280" s="57"/>
      <c r="CW280" s="57"/>
      <c r="CX280" s="57"/>
      <c r="CY280" s="57"/>
      <c r="CZ280" s="57"/>
      <c r="DA280" s="57"/>
      <c r="DB280" s="57"/>
      <c r="DC280" s="57"/>
      <c r="DD280" s="57"/>
      <c r="DE280" s="57"/>
      <c r="DF280" s="57"/>
      <c r="DG280" s="57"/>
      <c r="DH280" s="57"/>
      <c r="DI280" s="57"/>
      <c r="DJ280" s="57"/>
      <c r="DK280" s="57"/>
      <c r="DL280" s="57"/>
      <c r="DM280" s="57"/>
      <c r="DN280" s="57"/>
      <c r="DO280" s="57"/>
      <c r="DP280" s="57"/>
      <c r="DQ280" s="57"/>
      <c r="DR280" s="57"/>
      <c r="DS280" s="57"/>
      <c r="DT280" s="57"/>
      <c r="DU280" s="57"/>
      <c r="DV280" s="57"/>
      <c r="DW280" s="57"/>
      <c r="DX280" s="57"/>
      <c r="DY280" s="57"/>
      <c r="DZ280" s="57"/>
      <c r="EA280" s="57"/>
      <c r="EB280" s="57"/>
      <c r="EC280" s="57"/>
      <c r="ED280" s="57"/>
      <c r="EE280" s="57"/>
      <c r="EF280" s="57"/>
      <c r="EG280" s="57"/>
      <c r="EH280" s="57"/>
      <c r="EI280" s="57"/>
      <c r="EJ280" s="57"/>
      <c r="EK280" s="57"/>
      <c r="EL280" s="57"/>
      <c r="EM280" s="57"/>
      <c r="EN280" s="57"/>
      <c r="EO280" s="57"/>
      <c r="EP280" s="57"/>
      <c r="EQ280" s="57"/>
      <c r="ER280" s="57"/>
      <c r="ES280" s="57"/>
      <c r="ET280" s="57"/>
      <c r="EU280" s="57"/>
      <c r="EV280" s="57"/>
      <c r="EW280" s="57"/>
      <c r="EX280" s="57"/>
      <c r="EY280" s="57"/>
    </row>
    <row r="281" spans="2:155" ht="14.5" customHeight="1" x14ac:dyDescent="0.35">
      <c r="B281" s="62"/>
      <c r="C281" s="62"/>
      <c r="D281" s="62"/>
      <c r="E281" s="62"/>
      <c r="F281" s="62"/>
      <c r="G281" s="62"/>
      <c r="H281" s="62"/>
      <c r="I281" s="62"/>
      <c r="J281" s="62"/>
      <c r="K281" s="62"/>
      <c r="L281" s="62"/>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57"/>
      <c r="BY281" s="57"/>
      <c r="BZ281" s="57"/>
      <c r="CA281" s="57"/>
      <c r="CB281" s="57"/>
      <c r="CC281" s="57"/>
      <c r="CD281" s="57"/>
      <c r="CE281" s="57"/>
      <c r="CF281" s="57"/>
      <c r="CG281" s="57"/>
      <c r="CH281" s="57"/>
      <c r="CI281" s="57"/>
      <c r="CJ281" s="57"/>
      <c r="CK281" s="57"/>
      <c r="CL281" s="57"/>
      <c r="CM281" s="57"/>
      <c r="CN281" s="57"/>
      <c r="CO281" s="57"/>
      <c r="CP281" s="57"/>
      <c r="CQ281" s="57"/>
      <c r="CR281" s="57"/>
      <c r="CS281" s="57"/>
      <c r="CT281" s="57"/>
      <c r="CU281" s="57"/>
      <c r="CV281" s="57"/>
      <c r="CW281" s="57"/>
      <c r="CX281" s="57"/>
      <c r="CY281" s="57"/>
      <c r="CZ281" s="57"/>
      <c r="DA281" s="57"/>
      <c r="DB281" s="57"/>
      <c r="DC281" s="57"/>
      <c r="DD281" s="57"/>
      <c r="DE281" s="57"/>
      <c r="DF281" s="57"/>
      <c r="DG281" s="57"/>
      <c r="DH281" s="57"/>
      <c r="DI281" s="57"/>
      <c r="DJ281" s="57"/>
      <c r="DK281" s="57"/>
      <c r="DL281" s="57"/>
      <c r="DM281" s="57"/>
      <c r="DN281" s="57"/>
      <c r="DO281" s="57"/>
      <c r="DP281" s="57"/>
      <c r="DQ281" s="57"/>
      <c r="DR281" s="57"/>
      <c r="DS281" s="57"/>
      <c r="DT281" s="57"/>
      <c r="DU281" s="57"/>
      <c r="DV281" s="57"/>
      <c r="DW281" s="57"/>
      <c r="DX281" s="57"/>
      <c r="DY281" s="57"/>
      <c r="DZ281" s="57"/>
      <c r="EA281" s="57"/>
      <c r="EB281" s="57"/>
      <c r="EC281" s="57"/>
      <c r="ED281" s="57"/>
      <c r="EE281" s="57"/>
      <c r="EF281" s="57"/>
      <c r="EG281" s="57"/>
      <c r="EH281" s="57"/>
      <c r="EI281" s="57"/>
      <c r="EJ281" s="57"/>
      <c r="EK281" s="57"/>
      <c r="EL281" s="57"/>
      <c r="EM281" s="57"/>
      <c r="EN281" s="57"/>
      <c r="EO281" s="57"/>
      <c r="EP281" s="57"/>
      <c r="EQ281" s="57"/>
      <c r="ER281" s="57"/>
      <c r="ES281" s="57"/>
      <c r="ET281" s="57"/>
      <c r="EU281" s="57"/>
      <c r="EV281" s="57"/>
      <c r="EW281" s="57"/>
      <c r="EX281" s="57"/>
      <c r="EY281" s="57"/>
    </row>
    <row r="282" spans="2:155" ht="14.5" customHeight="1" x14ac:dyDescent="0.35">
      <c r="B282" s="62"/>
      <c r="C282" s="62"/>
      <c r="D282" s="62"/>
      <c r="E282" s="62"/>
      <c r="F282" s="62"/>
      <c r="G282" s="62"/>
      <c r="H282" s="62"/>
      <c r="I282" s="62"/>
      <c r="J282" s="62"/>
      <c r="K282" s="62"/>
      <c r="L282" s="62"/>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c r="CF282" s="57"/>
      <c r="CG282" s="57"/>
      <c r="CH282" s="57"/>
      <c r="CI282" s="57"/>
      <c r="CJ282" s="57"/>
      <c r="CK282" s="57"/>
      <c r="CL282" s="57"/>
      <c r="CM282" s="57"/>
      <c r="CN282" s="57"/>
      <c r="CO282" s="57"/>
      <c r="CP282" s="57"/>
      <c r="CQ282" s="57"/>
      <c r="CR282" s="57"/>
      <c r="CS282" s="57"/>
      <c r="CT282" s="57"/>
      <c r="CU282" s="57"/>
      <c r="CV282" s="57"/>
      <c r="CW282" s="57"/>
      <c r="CX282" s="57"/>
      <c r="CY282" s="57"/>
      <c r="CZ282" s="57"/>
      <c r="DA282" s="57"/>
      <c r="DB282" s="57"/>
      <c r="DC282" s="57"/>
      <c r="DD282" s="57"/>
      <c r="DE282" s="57"/>
      <c r="DF282" s="57"/>
      <c r="DG282" s="57"/>
      <c r="DH282" s="57"/>
      <c r="DI282" s="57"/>
      <c r="DJ282" s="57"/>
      <c r="DK282" s="57"/>
      <c r="DL282" s="57"/>
      <c r="DM282" s="57"/>
      <c r="DN282" s="57"/>
      <c r="DO282" s="57"/>
      <c r="DP282" s="57"/>
      <c r="DQ282" s="57"/>
      <c r="DR282" s="57"/>
      <c r="DS282" s="57"/>
      <c r="DT282" s="57"/>
      <c r="DU282" s="57"/>
      <c r="DV282" s="57"/>
      <c r="DW282" s="57"/>
      <c r="DX282" s="57"/>
      <c r="DY282" s="57"/>
      <c r="DZ282" s="57"/>
      <c r="EA282" s="57"/>
      <c r="EB282" s="57"/>
      <c r="EC282" s="57"/>
      <c r="ED282" s="57"/>
      <c r="EE282" s="57"/>
      <c r="EF282" s="57"/>
      <c r="EG282" s="57"/>
      <c r="EH282" s="57"/>
      <c r="EI282" s="57"/>
      <c r="EJ282" s="57"/>
      <c r="EK282" s="57"/>
      <c r="EL282" s="57"/>
      <c r="EM282" s="57"/>
      <c r="EN282" s="57"/>
      <c r="EO282" s="57"/>
      <c r="EP282" s="57"/>
      <c r="EQ282" s="57"/>
      <c r="ER282" s="57"/>
      <c r="ES282" s="57"/>
      <c r="ET282" s="57"/>
      <c r="EU282" s="57"/>
      <c r="EV282" s="57"/>
      <c r="EW282" s="57"/>
      <c r="EX282" s="57"/>
      <c r="EY282" s="57"/>
    </row>
    <row r="283" spans="2:155" ht="14.5" customHeight="1" x14ac:dyDescent="0.35">
      <c r="B283" s="62"/>
      <c r="C283" s="62"/>
      <c r="D283" s="62"/>
      <c r="E283" s="62"/>
      <c r="F283" s="62"/>
      <c r="G283" s="62"/>
      <c r="H283" s="62"/>
      <c r="I283" s="62"/>
      <c r="J283" s="62"/>
      <c r="K283" s="62"/>
      <c r="L283" s="62"/>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c r="CF283" s="57"/>
      <c r="CG283" s="57"/>
      <c r="CH283" s="57"/>
      <c r="CI283" s="57"/>
      <c r="CJ283" s="57"/>
      <c r="CK283" s="57"/>
      <c r="CL283" s="57"/>
      <c r="CM283" s="57"/>
      <c r="CN283" s="57"/>
      <c r="CO283" s="57"/>
      <c r="CP283" s="57"/>
      <c r="CQ283" s="57"/>
      <c r="CR283" s="57"/>
      <c r="CS283" s="57"/>
      <c r="CT283" s="57"/>
      <c r="CU283" s="57"/>
      <c r="CV283" s="57"/>
      <c r="CW283" s="57"/>
      <c r="CX283" s="57"/>
      <c r="CY283" s="57"/>
      <c r="CZ283" s="57"/>
      <c r="DA283" s="57"/>
      <c r="DB283" s="57"/>
      <c r="DC283" s="57"/>
      <c r="DD283" s="57"/>
      <c r="DE283" s="57"/>
      <c r="DF283" s="57"/>
      <c r="DG283" s="57"/>
      <c r="DH283" s="57"/>
      <c r="DI283" s="57"/>
      <c r="DJ283" s="57"/>
      <c r="DK283" s="57"/>
      <c r="DL283" s="57"/>
      <c r="DM283" s="57"/>
      <c r="DN283" s="57"/>
      <c r="DO283" s="57"/>
      <c r="DP283" s="57"/>
      <c r="DQ283" s="57"/>
      <c r="DR283" s="57"/>
      <c r="DS283" s="57"/>
      <c r="DT283" s="57"/>
      <c r="DU283" s="57"/>
      <c r="DV283" s="57"/>
      <c r="DW283" s="57"/>
      <c r="DX283" s="57"/>
      <c r="DY283" s="57"/>
      <c r="DZ283" s="57"/>
      <c r="EA283" s="57"/>
      <c r="EB283" s="57"/>
      <c r="EC283" s="57"/>
      <c r="ED283" s="57"/>
      <c r="EE283" s="57"/>
      <c r="EF283" s="57"/>
      <c r="EG283" s="57"/>
      <c r="EH283" s="57"/>
      <c r="EI283" s="57"/>
      <c r="EJ283" s="57"/>
      <c r="EK283" s="57"/>
      <c r="EL283" s="57"/>
      <c r="EM283" s="57"/>
      <c r="EN283" s="57"/>
      <c r="EO283" s="57"/>
      <c r="EP283" s="57"/>
      <c r="EQ283" s="57"/>
      <c r="ER283" s="57"/>
      <c r="ES283" s="57"/>
      <c r="ET283" s="57"/>
      <c r="EU283" s="57"/>
      <c r="EV283" s="57"/>
      <c r="EW283" s="57"/>
      <c r="EX283" s="57"/>
      <c r="EY283" s="57"/>
    </row>
    <row r="284" spans="2:155" ht="14.5" customHeight="1" x14ac:dyDescent="0.35">
      <c r="B284" s="62"/>
      <c r="C284" s="62"/>
      <c r="D284" s="62"/>
      <c r="E284" s="62"/>
      <c r="F284" s="62"/>
      <c r="G284" s="62"/>
      <c r="H284" s="62"/>
      <c r="I284" s="62"/>
      <c r="J284" s="62"/>
      <c r="K284" s="62"/>
      <c r="L284" s="62"/>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7"/>
      <c r="BY284" s="57"/>
      <c r="BZ284" s="57"/>
      <c r="CA284" s="57"/>
      <c r="CB284" s="57"/>
      <c r="CC284" s="57"/>
      <c r="CD284" s="57"/>
      <c r="CE284" s="57"/>
      <c r="CF284" s="57"/>
      <c r="CG284" s="57"/>
      <c r="CH284" s="57"/>
      <c r="CI284" s="57"/>
      <c r="CJ284" s="57"/>
      <c r="CK284" s="57"/>
      <c r="CL284" s="57"/>
      <c r="CM284" s="57"/>
      <c r="CN284" s="57"/>
      <c r="CO284" s="57"/>
      <c r="CP284" s="57"/>
      <c r="CQ284" s="57"/>
      <c r="CR284" s="57"/>
      <c r="CS284" s="57"/>
      <c r="CT284" s="57"/>
      <c r="CU284" s="57"/>
      <c r="CV284" s="57"/>
      <c r="CW284" s="57"/>
      <c r="CX284" s="57"/>
      <c r="CY284" s="57"/>
      <c r="CZ284" s="57"/>
      <c r="DA284" s="57"/>
      <c r="DB284" s="57"/>
      <c r="DC284" s="57"/>
      <c r="DD284" s="57"/>
      <c r="DE284" s="57"/>
      <c r="DF284" s="57"/>
      <c r="DG284" s="57"/>
      <c r="DH284" s="57"/>
      <c r="DI284" s="57"/>
      <c r="DJ284" s="57"/>
      <c r="DK284" s="57"/>
      <c r="DL284" s="57"/>
      <c r="DM284" s="57"/>
      <c r="DN284" s="57"/>
      <c r="DO284" s="57"/>
      <c r="DP284" s="57"/>
      <c r="DQ284" s="57"/>
      <c r="DR284" s="57"/>
      <c r="DS284" s="57"/>
      <c r="DT284" s="57"/>
      <c r="DU284" s="57"/>
      <c r="DV284" s="57"/>
      <c r="DW284" s="57"/>
      <c r="DX284" s="57"/>
      <c r="DY284" s="57"/>
      <c r="DZ284" s="57"/>
      <c r="EA284" s="57"/>
      <c r="EB284" s="57"/>
      <c r="EC284" s="57"/>
      <c r="ED284" s="57"/>
      <c r="EE284" s="57"/>
      <c r="EF284" s="57"/>
      <c r="EG284" s="57"/>
      <c r="EH284" s="57"/>
      <c r="EI284" s="57"/>
      <c r="EJ284" s="57"/>
      <c r="EK284" s="57"/>
      <c r="EL284" s="57"/>
      <c r="EM284" s="57"/>
      <c r="EN284" s="57"/>
      <c r="EO284" s="57"/>
      <c r="EP284" s="57"/>
      <c r="EQ284" s="57"/>
      <c r="ER284" s="57"/>
      <c r="ES284" s="57"/>
      <c r="ET284" s="57"/>
      <c r="EU284" s="57"/>
      <c r="EV284" s="57"/>
      <c r="EW284" s="57"/>
      <c r="EX284" s="57"/>
      <c r="EY284" s="57"/>
    </row>
    <row r="285" spans="2:155" ht="14.5" customHeight="1" x14ac:dyDescent="0.35">
      <c r="B285" s="62"/>
      <c r="C285" s="62"/>
      <c r="D285" s="62"/>
      <c r="E285" s="62"/>
      <c r="F285" s="62"/>
      <c r="G285" s="62"/>
      <c r="H285" s="62"/>
      <c r="I285" s="62"/>
      <c r="J285" s="62"/>
      <c r="K285" s="62"/>
      <c r="L285" s="62"/>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c r="BT285" s="57"/>
      <c r="BU285" s="57"/>
      <c r="BV285" s="57"/>
      <c r="BW285" s="57"/>
      <c r="BX285" s="57"/>
      <c r="BY285" s="57"/>
      <c r="BZ285" s="57"/>
      <c r="CA285" s="57"/>
      <c r="CB285" s="57"/>
      <c r="CC285" s="57"/>
      <c r="CD285" s="57"/>
      <c r="CE285" s="57"/>
      <c r="CF285" s="57"/>
      <c r="CG285" s="57"/>
      <c r="CH285" s="57"/>
      <c r="CI285" s="57"/>
      <c r="CJ285" s="57"/>
      <c r="CK285" s="57"/>
      <c r="CL285" s="57"/>
      <c r="CM285" s="57"/>
      <c r="CN285" s="57"/>
      <c r="CO285" s="57"/>
      <c r="CP285" s="57"/>
      <c r="CQ285" s="57"/>
      <c r="CR285" s="57"/>
      <c r="CS285" s="57"/>
      <c r="CT285" s="57"/>
      <c r="CU285" s="57"/>
      <c r="CV285" s="57"/>
      <c r="CW285" s="57"/>
      <c r="CX285" s="57"/>
      <c r="CY285" s="57"/>
      <c r="CZ285" s="57"/>
      <c r="DA285" s="57"/>
      <c r="DB285" s="57"/>
      <c r="DC285" s="57"/>
      <c r="DD285" s="57"/>
      <c r="DE285" s="57"/>
      <c r="DF285" s="57"/>
      <c r="DG285" s="57"/>
      <c r="DH285" s="57"/>
      <c r="DI285" s="57"/>
      <c r="DJ285" s="57"/>
      <c r="DK285" s="57"/>
      <c r="DL285" s="57"/>
      <c r="DM285" s="57"/>
      <c r="DN285" s="57"/>
      <c r="DO285" s="57"/>
      <c r="DP285" s="57"/>
      <c r="DQ285" s="57"/>
      <c r="DR285" s="57"/>
      <c r="DS285" s="57"/>
      <c r="DT285" s="57"/>
      <c r="DU285" s="57"/>
      <c r="DV285" s="57"/>
      <c r="DW285" s="57"/>
      <c r="DX285" s="57"/>
      <c r="DY285" s="57"/>
      <c r="DZ285" s="57"/>
      <c r="EA285" s="57"/>
      <c r="EB285" s="57"/>
      <c r="EC285" s="57"/>
      <c r="ED285" s="57"/>
      <c r="EE285" s="57"/>
      <c r="EF285" s="57"/>
      <c r="EG285" s="57"/>
      <c r="EH285" s="57"/>
      <c r="EI285" s="57"/>
      <c r="EJ285" s="57"/>
      <c r="EK285" s="57"/>
      <c r="EL285" s="57"/>
      <c r="EM285" s="57"/>
      <c r="EN285" s="57"/>
      <c r="EO285" s="57"/>
      <c r="EP285" s="57"/>
      <c r="EQ285" s="57"/>
      <c r="ER285" s="57"/>
      <c r="ES285" s="57"/>
      <c r="ET285" s="57"/>
      <c r="EU285" s="57"/>
      <c r="EV285" s="57"/>
      <c r="EW285" s="57"/>
      <c r="EX285" s="57"/>
      <c r="EY285" s="57"/>
    </row>
    <row r="286" spans="2:155" ht="14.5" customHeight="1" x14ac:dyDescent="0.35">
      <c r="B286" s="62"/>
      <c r="C286" s="62"/>
      <c r="D286" s="62"/>
      <c r="E286" s="62"/>
      <c r="F286" s="62"/>
      <c r="G286" s="62"/>
      <c r="H286" s="62"/>
      <c r="I286" s="62"/>
      <c r="J286" s="62"/>
      <c r="K286" s="62"/>
      <c r="L286" s="62"/>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c r="CF286" s="57"/>
      <c r="CG286" s="57"/>
      <c r="CH286" s="57"/>
      <c r="CI286" s="57"/>
      <c r="CJ286" s="57"/>
      <c r="CK286" s="57"/>
      <c r="CL286" s="57"/>
      <c r="CM286" s="57"/>
      <c r="CN286" s="57"/>
      <c r="CO286" s="57"/>
      <c r="CP286" s="57"/>
      <c r="CQ286" s="57"/>
      <c r="CR286" s="57"/>
      <c r="CS286" s="57"/>
      <c r="CT286" s="57"/>
      <c r="CU286" s="57"/>
      <c r="CV286" s="57"/>
      <c r="CW286" s="57"/>
      <c r="CX286" s="57"/>
      <c r="CY286" s="57"/>
      <c r="CZ286" s="57"/>
      <c r="DA286" s="57"/>
      <c r="DB286" s="57"/>
      <c r="DC286" s="57"/>
      <c r="DD286" s="57"/>
      <c r="DE286" s="57"/>
      <c r="DF286" s="57"/>
      <c r="DG286" s="57"/>
      <c r="DH286" s="57"/>
      <c r="DI286" s="57"/>
      <c r="DJ286" s="57"/>
      <c r="DK286" s="57"/>
      <c r="DL286" s="57"/>
      <c r="DM286" s="57"/>
      <c r="DN286" s="57"/>
      <c r="DO286" s="57"/>
      <c r="DP286" s="57"/>
      <c r="DQ286" s="57"/>
      <c r="DR286" s="57"/>
      <c r="DS286" s="57"/>
      <c r="DT286" s="57"/>
      <c r="DU286" s="57"/>
      <c r="DV286" s="57"/>
      <c r="DW286" s="57"/>
      <c r="DX286" s="57"/>
      <c r="DY286" s="57"/>
      <c r="DZ286" s="57"/>
      <c r="EA286" s="57"/>
      <c r="EB286" s="57"/>
      <c r="EC286" s="57"/>
      <c r="ED286" s="57"/>
      <c r="EE286" s="57"/>
      <c r="EF286" s="57"/>
      <c r="EG286" s="57"/>
      <c r="EH286" s="57"/>
      <c r="EI286" s="57"/>
      <c r="EJ286" s="57"/>
      <c r="EK286" s="57"/>
      <c r="EL286" s="57"/>
      <c r="EM286" s="57"/>
      <c r="EN286" s="57"/>
      <c r="EO286" s="57"/>
      <c r="EP286" s="57"/>
      <c r="EQ286" s="57"/>
      <c r="ER286" s="57"/>
      <c r="ES286" s="57"/>
      <c r="ET286" s="57"/>
      <c r="EU286" s="57"/>
      <c r="EV286" s="57"/>
      <c r="EW286" s="57"/>
      <c r="EX286" s="57"/>
      <c r="EY286" s="57"/>
    </row>
    <row r="287" spans="2:155" ht="14.5" customHeight="1" x14ac:dyDescent="0.35">
      <c r="B287" s="62"/>
      <c r="C287" s="62"/>
      <c r="D287" s="62"/>
      <c r="E287" s="62"/>
      <c r="F287" s="62"/>
      <c r="G287" s="62"/>
      <c r="H287" s="62"/>
      <c r="I287" s="62"/>
      <c r="J287" s="62"/>
      <c r="K287" s="62"/>
      <c r="L287" s="62"/>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J287" s="57"/>
      <c r="CK287" s="57"/>
      <c r="CL287" s="57"/>
      <c r="CM287" s="57"/>
      <c r="CN287" s="57"/>
      <c r="CO287" s="57"/>
      <c r="CP287" s="57"/>
      <c r="CQ287" s="57"/>
      <c r="CR287" s="57"/>
      <c r="CS287" s="57"/>
      <c r="CT287" s="57"/>
      <c r="CU287" s="57"/>
      <c r="CV287" s="57"/>
      <c r="CW287" s="57"/>
      <c r="CX287" s="57"/>
      <c r="CY287" s="57"/>
      <c r="CZ287" s="57"/>
      <c r="DA287" s="57"/>
      <c r="DB287" s="57"/>
      <c r="DC287" s="57"/>
      <c r="DD287" s="57"/>
      <c r="DE287" s="57"/>
      <c r="DF287" s="57"/>
      <c r="DG287" s="57"/>
      <c r="DH287" s="57"/>
      <c r="DI287" s="57"/>
      <c r="DJ287" s="57"/>
      <c r="DK287" s="57"/>
      <c r="DL287" s="57"/>
      <c r="DM287" s="57"/>
      <c r="DN287" s="57"/>
      <c r="DO287" s="57"/>
      <c r="DP287" s="57"/>
      <c r="DQ287" s="57"/>
      <c r="DR287" s="57"/>
      <c r="DS287" s="57"/>
      <c r="DT287" s="57"/>
      <c r="DU287" s="57"/>
      <c r="DV287" s="57"/>
      <c r="DW287" s="57"/>
      <c r="DX287" s="57"/>
      <c r="DY287" s="57"/>
      <c r="DZ287" s="57"/>
      <c r="EA287" s="57"/>
      <c r="EB287" s="57"/>
      <c r="EC287" s="57"/>
      <c r="ED287" s="57"/>
      <c r="EE287" s="57"/>
      <c r="EF287" s="57"/>
      <c r="EG287" s="57"/>
      <c r="EH287" s="57"/>
      <c r="EI287" s="57"/>
      <c r="EJ287" s="57"/>
      <c r="EK287" s="57"/>
      <c r="EL287" s="57"/>
      <c r="EM287" s="57"/>
      <c r="EN287" s="57"/>
      <c r="EO287" s="57"/>
      <c r="EP287" s="57"/>
      <c r="EQ287" s="57"/>
      <c r="ER287" s="57"/>
      <c r="ES287" s="57"/>
      <c r="ET287" s="57"/>
      <c r="EU287" s="57"/>
      <c r="EV287" s="57"/>
      <c r="EW287" s="57"/>
      <c r="EX287" s="57"/>
      <c r="EY287" s="57"/>
    </row>
    <row r="288" spans="2:155" ht="14.5" customHeight="1" x14ac:dyDescent="0.35">
      <c r="B288" s="62"/>
      <c r="C288" s="62"/>
      <c r="D288" s="62"/>
      <c r="E288" s="62"/>
      <c r="F288" s="62"/>
      <c r="G288" s="62"/>
      <c r="H288" s="62"/>
      <c r="I288" s="62"/>
      <c r="J288" s="62"/>
      <c r="K288" s="62"/>
      <c r="L288" s="62"/>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c r="CF288" s="57"/>
      <c r="CG288" s="57"/>
      <c r="CH288" s="57"/>
      <c r="CI288" s="57"/>
      <c r="CJ288" s="57"/>
      <c r="CK288" s="57"/>
      <c r="CL288" s="57"/>
      <c r="CM288" s="57"/>
      <c r="CN288" s="57"/>
      <c r="CO288" s="57"/>
      <c r="CP288" s="57"/>
      <c r="CQ288" s="57"/>
      <c r="CR288" s="57"/>
      <c r="CS288" s="57"/>
      <c r="CT288" s="57"/>
      <c r="CU288" s="57"/>
      <c r="CV288" s="57"/>
      <c r="CW288" s="57"/>
      <c r="CX288" s="57"/>
      <c r="CY288" s="57"/>
      <c r="CZ288" s="57"/>
      <c r="DA288" s="57"/>
      <c r="DB288" s="57"/>
      <c r="DC288" s="57"/>
      <c r="DD288" s="57"/>
      <c r="DE288" s="57"/>
      <c r="DF288" s="57"/>
      <c r="DG288" s="57"/>
      <c r="DH288" s="57"/>
      <c r="DI288" s="57"/>
      <c r="DJ288" s="57"/>
      <c r="DK288" s="57"/>
      <c r="DL288" s="57"/>
      <c r="DM288" s="57"/>
      <c r="DN288" s="57"/>
      <c r="DO288" s="57"/>
      <c r="DP288" s="57"/>
      <c r="DQ288" s="57"/>
      <c r="DR288" s="57"/>
      <c r="DS288" s="57"/>
      <c r="DT288" s="57"/>
      <c r="DU288" s="57"/>
      <c r="DV288" s="57"/>
      <c r="DW288" s="57"/>
      <c r="DX288" s="57"/>
      <c r="DY288" s="57"/>
      <c r="DZ288" s="57"/>
      <c r="EA288" s="57"/>
      <c r="EB288" s="57"/>
      <c r="EC288" s="57"/>
      <c r="ED288" s="57"/>
      <c r="EE288" s="57"/>
      <c r="EF288" s="57"/>
      <c r="EG288" s="57"/>
      <c r="EH288" s="57"/>
      <c r="EI288" s="57"/>
      <c r="EJ288" s="57"/>
      <c r="EK288" s="57"/>
      <c r="EL288" s="57"/>
      <c r="EM288" s="57"/>
      <c r="EN288" s="57"/>
      <c r="EO288" s="57"/>
      <c r="EP288" s="57"/>
      <c r="EQ288" s="57"/>
      <c r="ER288" s="57"/>
      <c r="ES288" s="57"/>
      <c r="ET288" s="57"/>
      <c r="EU288" s="57"/>
      <c r="EV288" s="57"/>
      <c r="EW288" s="57"/>
      <c r="EX288" s="57"/>
      <c r="EY288" s="57"/>
    </row>
    <row r="289" spans="2:155" ht="14.5" customHeight="1" x14ac:dyDescent="0.35">
      <c r="B289" s="62"/>
      <c r="C289" s="62"/>
      <c r="D289" s="62"/>
      <c r="E289" s="62"/>
      <c r="F289" s="62"/>
      <c r="G289" s="62"/>
      <c r="H289" s="62"/>
      <c r="I289" s="62"/>
      <c r="J289" s="62"/>
      <c r="K289" s="62"/>
      <c r="L289" s="62"/>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57"/>
      <c r="CP289" s="57"/>
      <c r="CQ289" s="57"/>
      <c r="CR289" s="57"/>
      <c r="CS289" s="57"/>
      <c r="CT289" s="57"/>
      <c r="CU289" s="57"/>
      <c r="CV289" s="57"/>
      <c r="CW289" s="57"/>
      <c r="CX289" s="57"/>
      <c r="CY289" s="57"/>
      <c r="CZ289" s="57"/>
      <c r="DA289" s="57"/>
      <c r="DB289" s="57"/>
      <c r="DC289" s="57"/>
      <c r="DD289" s="57"/>
      <c r="DE289" s="57"/>
      <c r="DF289" s="57"/>
      <c r="DG289" s="57"/>
      <c r="DH289" s="57"/>
      <c r="DI289" s="57"/>
      <c r="DJ289" s="57"/>
      <c r="DK289" s="57"/>
      <c r="DL289" s="57"/>
      <c r="DM289" s="57"/>
      <c r="DN289" s="57"/>
      <c r="DO289" s="57"/>
      <c r="DP289" s="57"/>
      <c r="DQ289" s="57"/>
      <c r="DR289" s="57"/>
      <c r="DS289" s="57"/>
      <c r="DT289" s="57"/>
      <c r="DU289" s="57"/>
      <c r="DV289" s="57"/>
      <c r="DW289" s="57"/>
      <c r="DX289" s="57"/>
      <c r="DY289" s="57"/>
      <c r="DZ289" s="57"/>
      <c r="EA289" s="57"/>
      <c r="EB289" s="57"/>
      <c r="EC289" s="57"/>
      <c r="ED289" s="57"/>
      <c r="EE289" s="57"/>
      <c r="EF289" s="57"/>
      <c r="EG289" s="57"/>
      <c r="EH289" s="57"/>
      <c r="EI289" s="57"/>
      <c r="EJ289" s="57"/>
      <c r="EK289" s="57"/>
      <c r="EL289" s="57"/>
      <c r="EM289" s="57"/>
      <c r="EN289" s="57"/>
      <c r="EO289" s="57"/>
      <c r="EP289" s="57"/>
      <c r="EQ289" s="57"/>
      <c r="ER289" s="57"/>
      <c r="ES289" s="57"/>
      <c r="ET289" s="57"/>
      <c r="EU289" s="57"/>
      <c r="EV289" s="57"/>
      <c r="EW289" s="57"/>
      <c r="EX289" s="57"/>
      <c r="EY289" s="57"/>
    </row>
    <row r="290" spans="2:155" ht="14.5" customHeight="1" x14ac:dyDescent="0.35">
      <c r="B290" s="62"/>
      <c r="C290" s="62"/>
      <c r="D290" s="62"/>
      <c r="E290" s="62"/>
      <c r="F290" s="62"/>
      <c r="G290" s="62"/>
      <c r="H290" s="62"/>
      <c r="I290" s="62"/>
      <c r="J290" s="62"/>
      <c r="K290" s="62"/>
      <c r="L290" s="62"/>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7"/>
      <c r="BY290" s="57"/>
      <c r="BZ290" s="57"/>
      <c r="CA290" s="57"/>
      <c r="CB290" s="57"/>
      <c r="CC290" s="57"/>
      <c r="CD290" s="57"/>
      <c r="CE290" s="57"/>
      <c r="CF290" s="57"/>
      <c r="CG290" s="57"/>
      <c r="CH290" s="57"/>
      <c r="CI290" s="57"/>
      <c r="CJ290" s="57"/>
      <c r="CK290" s="57"/>
      <c r="CL290" s="57"/>
      <c r="CM290" s="57"/>
      <c r="CN290" s="57"/>
      <c r="CO290" s="57"/>
      <c r="CP290" s="57"/>
      <c r="CQ290" s="57"/>
      <c r="CR290" s="57"/>
      <c r="CS290" s="57"/>
      <c r="CT290" s="57"/>
      <c r="CU290" s="57"/>
      <c r="CV290" s="57"/>
      <c r="CW290" s="57"/>
      <c r="CX290" s="57"/>
      <c r="CY290" s="57"/>
      <c r="CZ290" s="57"/>
      <c r="DA290" s="57"/>
      <c r="DB290" s="57"/>
      <c r="DC290" s="57"/>
      <c r="DD290" s="57"/>
      <c r="DE290" s="57"/>
      <c r="DF290" s="57"/>
      <c r="DG290" s="57"/>
      <c r="DH290" s="57"/>
      <c r="DI290" s="57"/>
      <c r="DJ290" s="57"/>
      <c r="DK290" s="57"/>
      <c r="DL290" s="57"/>
      <c r="DM290" s="57"/>
      <c r="DN290" s="57"/>
      <c r="DO290" s="57"/>
      <c r="DP290" s="57"/>
      <c r="DQ290" s="57"/>
      <c r="DR290" s="57"/>
      <c r="DS290" s="57"/>
      <c r="DT290" s="57"/>
      <c r="DU290" s="57"/>
      <c r="DV290" s="57"/>
      <c r="DW290" s="57"/>
      <c r="DX290" s="57"/>
      <c r="DY290" s="57"/>
      <c r="DZ290" s="57"/>
      <c r="EA290" s="57"/>
      <c r="EB290" s="57"/>
      <c r="EC290" s="57"/>
      <c r="ED290" s="57"/>
      <c r="EE290" s="57"/>
      <c r="EF290" s="57"/>
      <c r="EG290" s="57"/>
      <c r="EH290" s="57"/>
      <c r="EI290" s="57"/>
      <c r="EJ290" s="57"/>
      <c r="EK290" s="57"/>
      <c r="EL290" s="57"/>
      <c r="EM290" s="57"/>
      <c r="EN290" s="57"/>
      <c r="EO290" s="57"/>
      <c r="EP290" s="57"/>
      <c r="EQ290" s="57"/>
      <c r="ER290" s="57"/>
      <c r="ES290" s="57"/>
      <c r="ET290" s="57"/>
      <c r="EU290" s="57"/>
      <c r="EV290" s="57"/>
      <c r="EW290" s="57"/>
      <c r="EX290" s="57"/>
      <c r="EY290" s="57"/>
    </row>
    <row r="291" spans="2:155" ht="14.5" customHeight="1" x14ac:dyDescent="0.35">
      <c r="B291" s="62"/>
      <c r="C291" s="62"/>
      <c r="D291" s="62"/>
      <c r="E291" s="62"/>
      <c r="F291" s="62"/>
      <c r="G291" s="62"/>
      <c r="H291" s="62"/>
      <c r="I291" s="62"/>
      <c r="J291" s="62"/>
      <c r="K291" s="62"/>
      <c r="L291" s="62"/>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57"/>
      <c r="BY291" s="57"/>
      <c r="BZ291" s="57"/>
      <c r="CA291" s="57"/>
      <c r="CB291" s="57"/>
      <c r="CC291" s="57"/>
      <c r="CD291" s="57"/>
      <c r="CE291" s="57"/>
      <c r="CF291" s="57"/>
      <c r="CG291" s="57"/>
      <c r="CH291" s="57"/>
      <c r="CI291" s="57"/>
      <c r="CJ291" s="57"/>
      <c r="CK291" s="57"/>
      <c r="CL291" s="57"/>
      <c r="CM291" s="57"/>
      <c r="CN291" s="57"/>
      <c r="CO291" s="57"/>
      <c r="CP291" s="57"/>
      <c r="CQ291" s="57"/>
      <c r="CR291" s="57"/>
      <c r="CS291" s="57"/>
      <c r="CT291" s="57"/>
      <c r="CU291" s="57"/>
      <c r="CV291" s="57"/>
      <c r="CW291" s="57"/>
      <c r="CX291" s="57"/>
      <c r="CY291" s="57"/>
      <c r="CZ291" s="57"/>
      <c r="DA291" s="57"/>
      <c r="DB291" s="57"/>
      <c r="DC291" s="57"/>
      <c r="DD291" s="57"/>
      <c r="DE291" s="57"/>
      <c r="DF291" s="57"/>
      <c r="DG291" s="57"/>
      <c r="DH291" s="57"/>
      <c r="DI291" s="57"/>
      <c r="DJ291" s="57"/>
      <c r="DK291" s="57"/>
      <c r="DL291" s="57"/>
      <c r="DM291" s="57"/>
      <c r="DN291" s="57"/>
      <c r="DO291" s="57"/>
      <c r="DP291" s="57"/>
      <c r="DQ291" s="57"/>
      <c r="DR291" s="57"/>
      <c r="DS291" s="57"/>
      <c r="DT291" s="57"/>
      <c r="DU291" s="57"/>
      <c r="DV291" s="57"/>
      <c r="DW291" s="57"/>
      <c r="DX291" s="57"/>
      <c r="DY291" s="57"/>
      <c r="DZ291" s="57"/>
      <c r="EA291" s="57"/>
      <c r="EB291" s="57"/>
      <c r="EC291" s="57"/>
      <c r="ED291" s="57"/>
      <c r="EE291" s="57"/>
      <c r="EF291" s="57"/>
      <c r="EG291" s="57"/>
      <c r="EH291" s="57"/>
      <c r="EI291" s="57"/>
      <c r="EJ291" s="57"/>
      <c r="EK291" s="57"/>
      <c r="EL291" s="57"/>
      <c r="EM291" s="57"/>
      <c r="EN291" s="57"/>
      <c r="EO291" s="57"/>
      <c r="EP291" s="57"/>
      <c r="EQ291" s="57"/>
      <c r="ER291" s="57"/>
      <c r="ES291" s="57"/>
      <c r="ET291" s="57"/>
      <c r="EU291" s="57"/>
      <c r="EV291" s="57"/>
      <c r="EW291" s="57"/>
      <c r="EX291" s="57"/>
      <c r="EY291" s="57"/>
    </row>
    <row r="292" spans="2:155" ht="14.5" customHeight="1" x14ac:dyDescent="0.35">
      <c r="B292" s="62"/>
      <c r="C292" s="62"/>
      <c r="D292" s="62"/>
      <c r="E292" s="62"/>
      <c r="F292" s="62"/>
      <c r="G292" s="62"/>
      <c r="H292" s="62"/>
      <c r="I292" s="62"/>
      <c r="J292" s="62"/>
      <c r="K292" s="62"/>
      <c r="L292" s="62"/>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c r="CJ292" s="57"/>
      <c r="CK292" s="57"/>
      <c r="CL292" s="57"/>
      <c r="CM292" s="57"/>
      <c r="CN292" s="57"/>
      <c r="CO292" s="57"/>
      <c r="CP292" s="57"/>
      <c r="CQ292" s="57"/>
      <c r="CR292" s="57"/>
      <c r="CS292" s="57"/>
      <c r="CT292" s="57"/>
      <c r="CU292" s="57"/>
      <c r="CV292" s="57"/>
      <c r="CW292" s="57"/>
      <c r="CX292" s="57"/>
      <c r="CY292" s="57"/>
      <c r="CZ292" s="57"/>
      <c r="DA292" s="57"/>
      <c r="DB292" s="57"/>
      <c r="DC292" s="57"/>
      <c r="DD292" s="57"/>
      <c r="DE292" s="57"/>
      <c r="DF292" s="57"/>
      <c r="DG292" s="57"/>
      <c r="DH292" s="57"/>
      <c r="DI292" s="57"/>
      <c r="DJ292" s="57"/>
      <c r="DK292" s="57"/>
      <c r="DL292" s="57"/>
      <c r="DM292" s="57"/>
      <c r="DN292" s="57"/>
      <c r="DO292" s="57"/>
      <c r="DP292" s="57"/>
      <c r="DQ292" s="57"/>
      <c r="DR292" s="57"/>
      <c r="DS292" s="57"/>
      <c r="DT292" s="57"/>
      <c r="DU292" s="57"/>
      <c r="DV292" s="57"/>
      <c r="DW292" s="57"/>
      <c r="DX292" s="57"/>
      <c r="DY292" s="57"/>
      <c r="DZ292" s="57"/>
      <c r="EA292" s="57"/>
      <c r="EB292" s="57"/>
      <c r="EC292" s="57"/>
      <c r="ED292" s="57"/>
      <c r="EE292" s="57"/>
      <c r="EF292" s="57"/>
      <c r="EG292" s="57"/>
      <c r="EH292" s="57"/>
      <c r="EI292" s="57"/>
      <c r="EJ292" s="57"/>
      <c r="EK292" s="57"/>
      <c r="EL292" s="57"/>
      <c r="EM292" s="57"/>
      <c r="EN292" s="57"/>
      <c r="EO292" s="57"/>
      <c r="EP292" s="57"/>
      <c r="EQ292" s="57"/>
      <c r="ER292" s="57"/>
      <c r="ES292" s="57"/>
      <c r="ET292" s="57"/>
      <c r="EU292" s="57"/>
      <c r="EV292" s="57"/>
      <c r="EW292" s="57"/>
      <c r="EX292" s="57"/>
      <c r="EY292" s="57"/>
    </row>
    <row r="293" spans="2:155" ht="14.5" customHeight="1" x14ac:dyDescent="0.35">
      <c r="B293" s="62"/>
      <c r="C293" s="62"/>
      <c r="D293" s="62"/>
      <c r="E293" s="62"/>
      <c r="F293" s="62"/>
      <c r="G293" s="62"/>
      <c r="H293" s="62"/>
      <c r="I293" s="62"/>
      <c r="J293" s="62"/>
      <c r="K293" s="62"/>
      <c r="L293" s="62"/>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c r="CJ293" s="57"/>
      <c r="CK293" s="57"/>
      <c r="CL293" s="57"/>
      <c r="CM293" s="57"/>
      <c r="CN293" s="57"/>
      <c r="CO293" s="57"/>
      <c r="CP293" s="57"/>
      <c r="CQ293" s="57"/>
      <c r="CR293" s="57"/>
      <c r="CS293" s="57"/>
      <c r="CT293" s="57"/>
      <c r="CU293" s="57"/>
      <c r="CV293" s="57"/>
      <c r="CW293" s="57"/>
      <c r="CX293" s="57"/>
      <c r="CY293" s="57"/>
      <c r="CZ293" s="57"/>
      <c r="DA293" s="57"/>
      <c r="DB293" s="57"/>
      <c r="DC293" s="57"/>
      <c r="DD293" s="57"/>
      <c r="DE293" s="57"/>
      <c r="DF293" s="57"/>
      <c r="DG293" s="57"/>
      <c r="DH293" s="57"/>
      <c r="DI293" s="57"/>
      <c r="DJ293" s="57"/>
      <c r="DK293" s="57"/>
      <c r="DL293" s="57"/>
      <c r="DM293" s="57"/>
      <c r="DN293" s="57"/>
      <c r="DO293" s="57"/>
      <c r="DP293" s="57"/>
      <c r="DQ293" s="57"/>
      <c r="DR293" s="57"/>
      <c r="DS293" s="57"/>
      <c r="DT293" s="57"/>
      <c r="DU293" s="57"/>
      <c r="DV293" s="57"/>
      <c r="DW293" s="57"/>
      <c r="DX293" s="57"/>
      <c r="DY293" s="57"/>
      <c r="DZ293" s="57"/>
      <c r="EA293" s="57"/>
      <c r="EB293" s="57"/>
      <c r="EC293" s="57"/>
      <c r="ED293" s="57"/>
      <c r="EE293" s="57"/>
      <c r="EF293" s="57"/>
      <c r="EG293" s="57"/>
      <c r="EH293" s="57"/>
      <c r="EI293" s="57"/>
      <c r="EJ293" s="57"/>
      <c r="EK293" s="57"/>
      <c r="EL293" s="57"/>
      <c r="EM293" s="57"/>
      <c r="EN293" s="57"/>
      <c r="EO293" s="57"/>
      <c r="EP293" s="57"/>
      <c r="EQ293" s="57"/>
      <c r="ER293" s="57"/>
      <c r="ES293" s="57"/>
      <c r="ET293" s="57"/>
      <c r="EU293" s="57"/>
      <c r="EV293" s="57"/>
      <c r="EW293" s="57"/>
      <c r="EX293" s="57"/>
      <c r="EY293" s="57"/>
    </row>
    <row r="294" spans="2:155" ht="14.5" customHeight="1" x14ac:dyDescent="0.35">
      <c r="B294" s="62"/>
      <c r="C294" s="62"/>
      <c r="D294" s="62"/>
      <c r="E294" s="62"/>
      <c r="F294" s="62"/>
      <c r="G294" s="62"/>
      <c r="H294" s="62"/>
      <c r="I294" s="62"/>
      <c r="J294" s="62"/>
      <c r="K294" s="62"/>
      <c r="L294" s="62"/>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c r="CF294" s="57"/>
      <c r="CG294" s="57"/>
      <c r="CH294" s="57"/>
      <c r="CI294" s="57"/>
      <c r="CJ294" s="57"/>
      <c r="CK294" s="57"/>
      <c r="CL294" s="57"/>
      <c r="CM294" s="57"/>
      <c r="CN294" s="57"/>
      <c r="CO294" s="57"/>
      <c r="CP294" s="57"/>
      <c r="CQ294" s="57"/>
      <c r="CR294" s="57"/>
      <c r="CS294" s="57"/>
      <c r="CT294" s="57"/>
      <c r="CU294" s="57"/>
      <c r="CV294" s="57"/>
      <c r="CW294" s="57"/>
      <c r="CX294" s="57"/>
      <c r="CY294" s="57"/>
      <c r="CZ294" s="57"/>
      <c r="DA294" s="57"/>
      <c r="DB294" s="57"/>
      <c r="DC294" s="57"/>
      <c r="DD294" s="57"/>
      <c r="DE294" s="57"/>
      <c r="DF294" s="57"/>
      <c r="DG294" s="57"/>
      <c r="DH294" s="57"/>
      <c r="DI294" s="57"/>
      <c r="DJ294" s="57"/>
      <c r="DK294" s="57"/>
      <c r="DL294" s="57"/>
      <c r="DM294" s="57"/>
      <c r="DN294" s="57"/>
      <c r="DO294" s="57"/>
      <c r="DP294" s="57"/>
      <c r="DQ294" s="57"/>
      <c r="DR294" s="57"/>
      <c r="DS294" s="57"/>
      <c r="DT294" s="57"/>
      <c r="DU294" s="57"/>
      <c r="DV294" s="57"/>
      <c r="DW294" s="57"/>
      <c r="DX294" s="57"/>
      <c r="DY294" s="57"/>
      <c r="DZ294" s="57"/>
      <c r="EA294" s="57"/>
      <c r="EB294" s="57"/>
      <c r="EC294" s="57"/>
      <c r="ED294" s="57"/>
      <c r="EE294" s="57"/>
      <c r="EF294" s="57"/>
      <c r="EG294" s="57"/>
      <c r="EH294" s="57"/>
      <c r="EI294" s="57"/>
      <c r="EJ294" s="57"/>
      <c r="EK294" s="57"/>
      <c r="EL294" s="57"/>
      <c r="EM294" s="57"/>
      <c r="EN294" s="57"/>
      <c r="EO294" s="57"/>
      <c r="EP294" s="57"/>
      <c r="EQ294" s="57"/>
      <c r="ER294" s="57"/>
      <c r="ES294" s="57"/>
      <c r="ET294" s="57"/>
      <c r="EU294" s="57"/>
      <c r="EV294" s="57"/>
      <c r="EW294" s="57"/>
      <c r="EX294" s="57"/>
      <c r="EY294" s="57"/>
    </row>
    <row r="295" spans="2:155" ht="14.5" customHeight="1" x14ac:dyDescent="0.35">
      <c r="B295" s="62"/>
      <c r="C295" s="62"/>
      <c r="D295" s="62"/>
      <c r="E295" s="62"/>
      <c r="F295" s="62"/>
      <c r="G295" s="62"/>
      <c r="H295" s="62"/>
      <c r="I295" s="62"/>
      <c r="J295" s="62"/>
      <c r="K295" s="62"/>
      <c r="L295" s="62"/>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7"/>
      <c r="CZ295" s="57"/>
      <c r="DA295" s="57"/>
      <c r="DB295" s="57"/>
      <c r="DC295" s="57"/>
      <c r="DD295" s="57"/>
      <c r="DE295" s="57"/>
      <c r="DF295" s="57"/>
      <c r="DG295" s="57"/>
      <c r="DH295" s="57"/>
      <c r="DI295" s="57"/>
      <c r="DJ295" s="57"/>
      <c r="DK295" s="57"/>
      <c r="DL295" s="57"/>
      <c r="DM295" s="57"/>
      <c r="DN295" s="57"/>
      <c r="DO295" s="57"/>
      <c r="DP295" s="57"/>
      <c r="DQ295" s="57"/>
      <c r="DR295" s="57"/>
      <c r="DS295" s="57"/>
      <c r="DT295" s="57"/>
      <c r="DU295" s="57"/>
      <c r="DV295" s="57"/>
      <c r="DW295" s="57"/>
      <c r="DX295" s="57"/>
      <c r="DY295" s="57"/>
      <c r="DZ295" s="57"/>
      <c r="EA295" s="57"/>
      <c r="EB295" s="57"/>
      <c r="EC295" s="57"/>
      <c r="ED295" s="57"/>
      <c r="EE295" s="57"/>
      <c r="EF295" s="57"/>
      <c r="EG295" s="57"/>
      <c r="EH295" s="57"/>
      <c r="EI295" s="57"/>
      <c r="EJ295" s="57"/>
      <c r="EK295" s="57"/>
      <c r="EL295" s="57"/>
      <c r="EM295" s="57"/>
      <c r="EN295" s="57"/>
      <c r="EO295" s="57"/>
      <c r="EP295" s="57"/>
      <c r="EQ295" s="57"/>
      <c r="ER295" s="57"/>
      <c r="ES295" s="57"/>
      <c r="ET295" s="57"/>
      <c r="EU295" s="57"/>
      <c r="EV295" s="57"/>
      <c r="EW295" s="57"/>
      <c r="EX295" s="57"/>
      <c r="EY295" s="57"/>
    </row>
    <row r="296" spans="2:155" ht="14.5" customHeight="1" x14ac:dyDescent="0.35">
      <c r="B296" s="62"/>
      <c r="C296" s="62"/>
      <c r="D296" s="62"/>
      <c r="E296" s="62"/>
      <c r="F296" s="62"/>
      <c r="G296" s="62"/>
      <c r="H296" s="62"/>
      <c r="I296" s="62"/>
      <c r="J296" s="62"/>
      <c r="K296" s="62"/>
      <c r="L296" s="62"/>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c r="CW296" s="57"/>
      <c r="CX296" s="57"/>
      <c r="CY296" s="57"/>
      <c r="CZ296" s="57"/>
      <c r="DA296" s="57"/>
      <c r="DB296" s="57"/>
      <c r="DC296" s="57"/>
      <c r="DD296" s="57"/>
      <c r="DE296" s="57"/>
      <c r="DF296" s="57"/>
      <c r="DG296" s="57"/>
      <c r="DH296" s="57"/>
      <c r="DI296" s="57"/>
      <c r="DJ296" s="57"/>
      <c r="DK296" s="57"/>
      <c r="DL296" s="57"/>
      <c r="DM296" s="57"/>
      <c r="DN296" s="57"/>
      <c r="DO296" s="57"/>
      <c r="DP296" s="57"/>
      <c r="DQ296" s="57"/>
      <c r="DR296" s="57"/>
      <c r="DS296" s="57"/>
      <c r="DT296" s="57"/>
      <c r="DU296" s="57"/>
      <c r="DV296" s="57"/>
      <c r="DW296" s="57"/>
      <c r="DX296" s="57"/>
      <c r="DY296" s="57"/>
      <c r="DZ296" s="57"/>
      <c r="EA296" s="57"/>
      <c r="EB296" s="57"/>
      <c r="EC296" s="57"/>
      <c r="ED296" s="57"/>
      <c r="EE296" s="57"/>
      <c r="EF296" s="57"/>
      <c r="EG296" s="57"/>
      <c r="EH296" s="57"/>
      <c r="EI296" s="57"/>
      <c r="EJ296" s="57"/>
      <c r="EK296" s="57"/>
      <c r="EL296" s="57"/>
      <c r="EM296" s="57"/>
      <c r="EN296" s="57"/>
      <c r="EO296" s="57"/>
      <c r="EP296" s="57"/>
      <c r="EQ296" s="57"/>
      <c r="ER296" s="57"/>
      <c r="ES296" s="57"/>
      <c r="ET296" s="57"/>
      <c r="EU296" s="57"/>
      <c r="EV296" s="57"/>
      <c r="EW296" s="57"/>
      <c r="EX296" s="57"/>
      <c r="EY296" s="57"/>
    </row>
    <row r="297" spans="2:155" ht="14.5" customHeight="1" x14ac:dyDescent="0.35">
      <c r="B297" s="62"/>
      <c r="C297" s="62"/>
      <c r="D297" s="62"/>
      <c r="E297" s="62"/>
      <c r="F297" s="62"/>
      <c r="G297" s="62"/>
      <c r="H297" s="62"/>
      <c r="I297" s="62"/>
      <c r="J297" s="62"/>
      <c r="K297" s="62"/>
      <c r="L297" s="62"/>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c r="CJ297" s="57"/>
      <c r="CK297" s="57"/>
      <c r="CL297" s="57"/>
      <c r="CM297" s="57"/>
      <c r="CN297" s="57"/>
      <c r="CO297" s="57"/>
      <c r="CP297" s="57"/>
      <c r="CQ297" s="57"/>
      <c r="CR297" s="57"/>
      <c r="CS297" s="57"/>
      <c r="CT297" s="57"/>
      <c r="CU297" s="57"/>
      <c r="CV297" s="57"/>
      <c r="CW297" s="57"/>
      <c r="CX297" s="57"/>
      <c r="CY297" s="57"/>
      <c r="CZ297" s="57"/>
      <c r="DA297" s="57"/>
      <c r="DB297" s="57"/>
      <c r="DC297" s="57"/>
      <c r="DD297" s="57"/>
      <c r="DE297" s="57"/>
      <c r="DF297" s="57"/>
      <c r="DG297" s="57"/>
      <c r="DH297" s="57"/>
      <c r="DI297" s="57"/>
      <c r="DJ297" s="57"/>
      <c r="DK297" s="57"/>
      <c r="DL297" s="57"/>
      <c r="DM297" s="57"/>
      <c r="DN297" s="57"/>
      <c r="DO297" s="57"/>
      <c r="DP297" s="57"/>
      <c r="DQ297" s="57"/>
      <c r="DR297" s="57"/>
      <c r="DS297" s="57"/>
      <c r="DT297" s="57"/>
      <c r="DU297" s="57"/>
      <c r="DV297" s="57"/>
      <c r="DW297" s="57"/>
      <c r="DX297" s="57"/>
      <c r="DY297" s="57"/>
      <c r="DZ297" s="57"/>
      <c r="EA297" s="57"/>
      <c r="EB297" s="57"/>
      <c r="EC297" s="57"/>
      <c r="ED297" s="57"/>
      <c r="EE297" s="57"/>
      <c r="EF297" s="57"/>
      <c r="EG297" s="57"/>
      <c r="EH297" s="57"/>
      <c r="EI297" s="57"/>
      <c r="EJ297" s="57"/>
      <c r="EK297" s="57"/>
      <c r="EL297" s="57"/>
      <c r="EM297" s="57"/>
      <c r="EN297" s="57"/>
      <c r="EO297" s="57"/>
      <c r="EP297" s="57"/>
      <c r="EQ297" s="57"/>
      <c r="ER297" s="57"/>
      <c r="ES297" s="57"/>
      <c r="ET297" s="57"/>
      <c r="EU297" s="57"/>
      <c r="EV297" s="57"/>
      <c r="EW297" s="57"/>
      <c r="EX297" s="57"/>
      <c r="EY297" s="57"/>
    </row>
    <row r="298" spans="2:155" ht="14.5" customHeight="1" x14ac:dyDescent="0.35">
      <c r="B298" s="62"/>
      <c r="C298" s="62"/>
      <c r="D298" s="62"/>
      <c r="E298" s="62"/>
      <c r="F298" s="62"/>
      <c r="G298" s="62"/>
      <c r="H298" s="62"/>
      <c r="I298" s="62"/>
      <c r="J298" s="62"/>
      <c r="K298" s="62"/>
      <c r="L298" s="62"/>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c r="CJ298" s="57"/>
      <c r="CK298" s="57"/>
      <c r="CL298" s="57"/>
      <c r="CM298" s="57"/>
      <c r="CN298" s="57"/>
      <c r="CO298" s="57"/>
      <c r="CP298" s="57"/>
      <c r="CQ298" s="57"/>
      <c r="CR298" s="57"/>
      <c r="CS298" s="57"/>
      <c r="CT298" s="57"/>
      <c r="CU298" s="57"/>
      <c r="CV298" s="57"/>
      <c r="CW298" s="57"/>
      <c r="CX298" s="57"/>
      <c r="CY298" s="57"/>
      <c r="CZ298" s="57"/>
      <c r="DA298" s="57"/>
      <c r="DB298" s="57"/>
      <c r="DC298" s="57"/>
      <c r="DD298" s="57"/>
      <c r="DE298" s="57"/>
      <c r="DF298" s="57"/>
      <c r="DG298" s="57"/>
      <c r="DH298" s="57"/>
      <c r="DI298" s="57"/>
      <c r="DJ298" s="57"/>
      <c r="DK298" s="57"/>
      <c r="DL298" s="57"/>
      <c r="DM298" s="57"/>
      <c r="DN298" s="57"/>
      <c r="DO298" s="57"/>
      <c r="DP298" s="57"/>
      <c r="DQ298" s="57"/>
      <c r="DR298" s="57"/>
      <c r="DS298" s="57"/>
      <c r="DT298" s="57"/>
      <c r="DU298" s="57"/>
      <c r="DV298" s="57"/>
      <c r="DW298" s="57"/>
      <c r="DX298" s="57"/>
      <c r="DY298" s="57"/>
      <c r="DZ298" s="57"/>
      <c r="EA298" s="57"/>
      <c r="EB298" s="57"/>
      <c r="EC298" s="57"/>
      <c r="ED298" s="57"/>
      <c r="EE298" s="57"/>
      <c r="EF298" s="57"/>
      <c r="EG298" s="57"/>
      <c r="EH298" s="57"/>
      <c r="EI298" s="57"/>
      <c r="EJ298" s="57"/>
      <c r="EK298" s="57"/>
      <c r="EL298" s="57"/>
      <c r="EM298" s="57"/>
      <c r="EN298" s="57"/>
      <c r="EO298" s="57"/>
      <c r="EP298" s="57"/>
      <c r="EQ298" s="57"/>
      <c r="ER298" s="57"/>
      <c r="ES298" s="57"/>
      <c r="ET298" s="57"/>
      <c r="EU298" s="57"/>
      <c r="EV298" s="57"/>
      <c r="EW298" s="57"/>
      <c r="EX298" s="57"/>
      <c r="EY298" s="57"/>
    </row>
    <row r="299" spans="2:155" ht="14.5" customHeight="1" x14ac:dyDescent="0.35">
      <c r="B299" s="62"/>
      <c r="C299" s="62"/>
      <c r="D299" s="62"/>
      <c r="E299" s="62"/>
      <c r="F299" s="62"/>
      <c r="G299" s="62"/>
      <c r="H299" s="62"/>
      <c r="I299" s="62"/>
      <c r="J299" s="62"/>
      <c r="K299" s="62"/>
      <c r="L299" s="62"/>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c r="CJ299" s="57"/>
      <c r="CK299" s="57"/>
      <c r="CL299" s="57"/>
      <c r="CM299" s="57"/>
      <c r="CN299" s="57"/>
      <c r="CO299" s="57"/>
      <c r="CP299" s="57"/>
      <c r="CQ299" s="57"/>
      <c r="CR299" s="57"/>
      <c r="CS299" s="57"/>
      <c r="CT299" s="57"/>
      <c r="CU299" s="57"/>
      <c r="CV299" s="57"/>
      <c r="CW299" s="57"/>
      <c r="CX299" s="57"/>
      <c r="CY299" s="57"/>
      <c r="CZ299" s="57"/>
      <c r="DA299" s="57"/>
      <c r="DB299" s="57"/>
      <c r="DC299" s="57"/>
      <c r="DD299" s="57"/>
      <c r="DE299" s="57"/>
      <c r="DF299" s="57"/>
      <c r="DG299" s="57"/>
      <c r="DH299" s="57"/>
      <c r="DI299" s="57"/>
      <c r="DJ299" s="57"/>
      <c r="DK299" s="57"/>
      <c r="DL299" s="57"/>
      <c r="DM299" s="57"/>
      <c r="DN299" s="57"/>
      <c r="DO299" s="57"/>
      <c r="DP299" s="57"/>
      <c r="DQ299" s="57"/>
      <c r="DR299" s="57"/>
      <c r="DS299" s="57"/>
      <c r="DT299" s="57"/>
      <c r="DU299" s="57"/>
      <c r="DV299" s="57"/>
      <c r="DW299" s="57"/>
      <c r="DX299" s="57"/>
      <c r="DY299" s="57"/>
      <c r="DZ299" s="57"/>
      <c r="EA299" s="57"/>
      <c r="EB299" s="57"/>
      <c r="EC299" s="57"/>
      <c r="ED299" s="57"/>
      <c r="EE299" s="57"/>
      <c r="EF299" s="57"/>
      <c r="EG299" s="57"/>
      <c r="EH299" s="57"/>
      <c r="EI299" s="57"/>
      <c r="EJ299" s="57"/>
      <c r="EK299" s="57"/>
      <c r="EL299" s="57"/>
      <c r="EM299" s="57"/>
      <c r="EN299" s="57"/>
      <c r="EO299" s="57"/>
      <c r="EP299" s="57"/>
      <c r="EQ299" s="57"/>
      <c r="ER299" s="57"/>
      <c r="ES299" s="57"/>
      <c r="ET299" s="57"/>
      <c r="EU299" s="57"/>
      <c r="EV299" s="57"/>
      <c r="EW299" s="57"/>
      <c r="EX299" s="57"/>
      <c r="EY299" s="57"/>
    </row>
    <row r="300" spans="2:155" ht="14.5" customHeight="1" x14ac:dyDescent="0.35">
      <c r="B300" s="62"/>
      <c r="C300" s="62"/>
      <c r="D300" s="62"/>
      <c r="E300" s="62"/>
      <c r="F300" s="62"/>
      <c r="G300" s="62"/>
      <c r="H300" s="62"/>
      <c r="I300" s="62"/>
      <c r="J300" s="62"/>
      <c r="K300" s="62"/>
      <c r="L300" s="62"/>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c r="CJ300" s="57"/>
      <c r="CK300" s="57"/>
      <c r="CL300" s="57"/>
      <c r="CM300" s="57"/>
      <c r="CN300" s="57"/>
      <c r="CO300" s="57"/>
      <c r="CP300" s="57"/>
      <c r="CQ300" s="57"/>
      <c r="CR300" s="57"/>
      <c r="CS300" s="57"/>
      <c r="CT300" s="57"/>
      <c r="CU300" s="57"/>
      <c r="CV300" s="57"/>
      <c r="CW300" s="57"/>
      <c r="CX300" s="57"/>
      <c r="CY300" s="57"/>
      <c r="CZ300" s="57"/>
      <c r="DA300" s="57"/>
      <c r="DB300" s="57"/>
      <c r="DC300" s="57"/>
      <c r="DD300" s="57"/>
      <c r="DE300" s="57"/>
      <c r="DF300" s="57"/>
      <c r="DG300" s="57"/>
      <c r="DH300" s="57"/>
      <c r="DI300" s="57"/>
      <c r="DJ300" s="57"/>
      <c r="DK300" s="57"/>
      <c r="DL300" s="57"/>
      <c r="DM300" s="57"/>
      <c r="DN300" s="57"/>
      <c r="DO300" s="57"/>
      <c r="DP300" s="57"/>
      <c r="DQ300" s="57"/>
      <c r="DR300" s="57"/>
      <c r="DS300" s="57"/>
      <c r="DT300" s="57"/>
      <c r="DU300" s="57"/>
      <c r="DV300" s="57"/>
      <c r="DW300" s="57"/>
      <c r="DX300" s="57"/>
      <c r="DY300" s="57"/>
      <c r="DZ300" s="57"/>
      <c r="EA300" s="57"/>
      <c r="EB300" s="57"/>
      <c r="EC300" s="57"/>
      <c r="ED300" s="57"/>
      <c r="EE300" s="57"/>
      <c r="EF300" s="57"/>
      <c r="EG300" s="57"/>
      <c r="EH300" s="57"/>
      <c r="EI300" s="57"/>
      <c r="EJ300" s="57"/>
      <c r="EK300" s="57"/>
      <c r="EL300" s="57"/>
      <c r="EM300" s="57"/>
      <c r="EN300" s="57"/>
      <c r="EO300" s="57"/>
      <c r="EP300" s="57"/>
      <c r="EQ300" s="57"/>
      <c r="ER300" s="57"/>
      <c r="ES300" s="57"/>
      <c r="ET300" s="57"/>
      <c r="EU300" s="57"/>
      <c r="EV300" s="57"/>
      <c r="EW300" s="57"/>
      <c r="EX300" s="57"/>
      <c r="EY300" s="57"/>
    </row>
    <row r="301" spans="2:155" ht="14.5" customHeight="1" x14ac:dyDescent="0.35">
      <c r="B301" s="62"/>
      <c r="C301" s="62"/>
      <c r="D301" s="62"/>
      <c r="E301" s="62"/>
      <c r="F301" s="62"/>
      <c r="G301" s="62"/>
      <c r="H301" s="62"/>
      <c r="I301" s="62"/>
      <c r="J301" s="62"/>
      <c r="K301" s="62"/>
      <c r="L301" s="62"/>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c r="CF301" s="57"/>
      <c r="CG301" s="57"/>
      <c r="CH301" s="57"/>
      <c r="CI301" s="57"/>
      <c r="CJ301" s="57"/>
      <c r="CK301" s="57"/>
      <c r="CL301" s="57"/>
      <c r="CM301" s="57"/>
      <c r="CN301" s="57"/>
      <c r="CO301" s="57"/>
      <c r="CP301" s="57"/>
      <c r="CQ301" s="57"/>
      <c r="CR301" s="57"/>
      <c r="CS301" s="57"/>
      <c r="CT301" s="57"/>
      <c r="CU301" s="57"/>
      <c r="CV301" s="57"/>
      <c r="CW301" s="57"/>
      <c r="CX301" s="57"/>
      <c r="CY301" s="57"/>
      <c r="CZ301" s="57"/>
      <c r="DA301" s="57"/>
      <c r="DB301" s="57"/>
      <c r="DC301" s="57"/>
      <c r="DD301" s="57"/>
      <c r="DE301" s="57"/>
      <c r="DF301" s="57"/>
      <c r="DG301" s="57"/>
      <c r="DH301" s="57"/>
      <c r="DI301" s="57"/>
      <c r="DJ301" s="57"/>
      <c r="DK301" s="57"/>
      <c r="DL301" s="57"/>
      <c r="DM301" s="57"/>
      <c r="DN301" s="57"/>
      <c r="DO301" s="57"/>
      <c r="DP301" s="57"/>
      <c r="DQ301" s="57"/>
      <c r="DR301" s="57"/>
      <c r="DS301" s="57"/>
      <c r="DT301" s="57"/>
      <c r="DU301" s="57"/>
      <c r="DV301" s="57"/>
      <c r="DW301" s="57"/>
      <c r="DX301" s="57"/>
      <c r="DY301" s="57"/>
      <c r="DZ301" s="57"/>
      <c r="EA301" s="57"/>
      <c r="EB301" s="57"/>
      <c r="EC301" s="57"/>
      <c r="ED301" s="57"/>
      <c r="EE301" s="57"/>
      <c r="EF301" s="57"/>
      <c r="EG301" s="57"/>
      <c r="EH301" s="57"/>
      <c r="EI301" s="57"/>
      <c r="EJ301" s="57"/>
      <c r="EK301" s="57"/>
      <c r="EL301" s="57"/>
      <c r="EM301" s="57"/>
      <c r="EN301" s="57"/>
      <c r="EO301" s="57"/>
      <c r="EP301" s="57"/>
      <c r="EQ301" s="57"/>
      <c r="ER301" s="57"/>
      <c r="ES301" s="57"/>
      <c r="ET301" s="57"/>
      <c r="EU301" s="57"/>
      <c r="EV301" s="57"/>
      <c r="EW301" s="57"/>
      <c r="EX301" s="57"/>
      <c r="EY301" s="57"/>
    </row>
    <row r="302" spans="2:155" ht="14.5" customHeight="1" x14ac:dyDescent="0.35">
      <c r="B302" s="62"/>
      <c r="C302" s="62"/>
      <c r="D302" s="62"/>
      <c r="E302" s="62"/>
      <c r="F302" s="62"/>
      <c r="G302" s="62"/>
      <c r="H302" s="62"/>
      <c r="I302" s="62"/>
      <c r="J302" s="62"/>
      <c r="K302" s="62"/>
      <c r="L302" s="62"/>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c r="CF302" s="57"/>
      <c r="CG302" s="57"/>
      <c r="CH302" s="57"/>
      <c r="CI302" s="57"/>
      <c r="CJ302" s="57"/>
      <c r="CK302" s="57"/>
      <c r="CL302" s="57"/>
      <c r="CM302" s="57"/>
      <c r="CN302" s="57"/>
      <c r="CO302" s="57"/>
      <c r="CP302" s="57"/>
      <c r="CQ302" s="57"/>
      <c r="CR302" s="57"/>
      <c r="CS302" s="57"/>
      <c r="CT302" s="57"/>
      <c r="CU302" s="57"/>
      <c r="CV302" s="57"/>
      <c r="CW302" s="57"/>
      <c r="CX302" s="57"/>
      <c r="CY302" s="57"/>
      <c r="CZ302" s="57"/>
      <c r="DA302" s="57"/>
      <c r="DB302" s="57"/>
      <c r="DC302" s="57"/>
      <c r="DD302" s="57"/>
      <c r="DE302" s="57"/>
      <c r="DF302" s="57"/>
      <c r="DG302" s="57"/>
      <c r="DH302" s="57"/>
      <c r="DI302" s="57"/>
      <c r="DJ302" s="57"/>
      <c r="DK302" s="57"/>
      <c r="DL302" s="57"/>
      <c r="DM302" s="57"/>
      <c r="DN302" s="57"/>
      <c r="DO302" s="57"/>
      <c r="DP302" s="57"/>
      <c r="DQ302" s="57"/>
      <c r="DR302" s="57"/>
      <c r="DS302" s="57"/>
      <c r="DT302" s="57"/>
      <c r="DU302" s="57"/>
      <c r="DV302" s="57"/>
      <c r="DW302" s="57"/>
      <c r="DX302" s="57"/>
      <c r="DY302" s="57"/>
      <c r="DZ302" s="57"/>
      <c r="EA302" s="57"/>
      <c r="EB302" s="57"/>
      <c r="EC302" s="57"/>
      <c r="ED302" s="57"/>
      <c r="EE302" s="57"/>
      <c r="EF302" s="57"/>
      <c r="EG302" s="57"/>
      <c r="EH302" s="57"/>
      <c r="EI302" s="57"/>
      <c r="EJ302" s="57"/>
      <c r="EK302" s="57"/>
      <c r="EL302" s="57"/>
      <c r="EM302" s="57"/>
      <c r="EN302" s="57"/>
      <c r="EO302" s="57"/>
      <c r="EP302" s="57"/>
      <c r="EQ302" s="57"/>
      <c r="ER302" s="57"/>
      <c r="ES302" s="57"/>
      <c r="ET302" s="57"/>
      <c r="EU302" s="57"/>
      <c r="EV302" s="57"/>
      <c r="EW302" s="57"/>
      <c r="EX302" s="57"/>
      <c r="EY302" s="57"/>
    </row>
    <row r="303" spans="2:155" ht="14.5" customHeight="1" x14ac:dyDescent="0.35">
      <c r="B303" s="62"/>
      <c r="C303" s="62"/>
      <c r="D303" s="62"/>
      <c r="E303" s="62"/>
      <c r="F303" s="62"/>
      <c r="G303" s="62"/>
      <c r="H303" s="62"/>
      <c r="I303" s="62"/>
      <c r="J303" s="62"/>
      <c r="K303" s="62"/>
      <c r="L303" s="62"/>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c r="CF303" s="57"/>
      <c r="CG303" s="57"/>
      <c r="CH303" s="57"/>
      <c r="CI303" s="57"/>
      <c r="CJ303" s="57"/>
      <c r="CK303" s="57"/>
      <c r="CL303" s="57"/>
      <c r="CM303" s="57"/>
      <c r="CN303" s="57"/>
      <c r="CO303" s="57"/>
      <c r="CP303" s="57"/>
      <c r="CQ303" s="57"/>
      <c r="CR303" s="57"/>
      <c r="CS303" s="57"/>
      <c r="CT303" s="57"/>
      <c r="CU303" s="57"/>
      <c r="CV303" s="57"/>
      <c r="CW303" s="57"/>
      <c r="CX303" s="57"/>
      <c r="CY303" s="57"/>
      <c r="CZ303" s="57"/>
      <c r="DA303" s="57"/>
      <c r="DB303" s="57"/>
      <c r="DC303" s="57"/>
      <c r="DD303" s="57"/>
      <c r="DE303" s="57"/>
      <c r="DF303" s="57"/>
      <c r="DG303" s="57"/>
      <c r="DH303" s="57"/>
      <c r="DI303" s="57"/>
      <c r="DJ303" s="57"/>
      <c r="DK303" s="57"/>
      <c r="DL303" s="57"/>
      <c r="DM303" s="57"/>
      <c r="DN303" s="57"/>
      <c r="DO303" s="57"/>
      <c r="DP303" s="57"/>
      <c r="DQ303" s="57"/>
      <c r="DR303" s="57"/>
      <c r="DS303" s="57"/>
      <c r="DT303" s="57"/>
      <c r="DU303" s="57"/>
      <c r="DV303" s="57"/>
      <c r="DW303" s="57"/>
      <c r="DX303" s="57"/>
      <c r="DY303" s="57"/>
      <c r="DZ303" s="57"/>
      <c r="EA303" s="57"/>
      <c r="EB303" s="57"/>
      <c r="EC303" s="57"/>
      <c r="ED303" s="57"/>
      <c r="EE303" s="57"/>
      <c r="EF303" s="57"/>
      <c r="EG303" s="57"/>
      <c r="EH303" s="57"/>
      <c r="EI303" s="57"/>
      <c r="EJ303" s="57"/>
      <c r="EK303" s="57"/>
      <c r="EL303" s="57"/>
      <c r="EM303" s="57"/>
      <c r="EN303" s="57"/>
      <c r="EO303" s="57"/>
      <c r="EP303" s="57"/>
      <c r="EQ303" s="57"/>
      <c r="ER303" s="57"/>
      <c r="ES303" s="57"/>
      <c r="ET303" s="57"/>
      <c r="EU303" s="57"/>
      <c r="EV303" s="57"/>
      <c r="EW303" s="57"/>
      <c r="EX303" s="57"/>
      <c r="EY303" s="57"/>
    </row>
    <row r="304" spans="2:155" ht="14.5" customHeight="1" x14ac:dyDescent="0.35">
      <c r="B304" s="62"/>
      <c r="C304" s="62"/>
      <c r="D304" s="62"/>
      <c r="E304" s="62"/>
      <c r="F304" s="62"/>
      <c r="G304" s="62"/>
      <c r="H304" s="62"/>
      <c r="I304" s="62"/>
      <c r="J304" s="62"/>
      <c r="K304" s="62"/>
      <c r="L304" s="62"/>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c r="CF304" s="57"/>
      <c r="CG304" s="57"/>
      <c r="CH304" s="57"/>
      <c r="CI304" s="57"/>
      <c r="CJ304" s="57"/>
      <c r="CK304" s="57"/>
      <c r="CL304" s="57"/>
      <c r="CM304" s="57"/>
      <c r="CN304" s="57"/>
      <c r="CO304" s="57"/>
      <c r="CP304" s="57"/>
      <c r="CQ304" s="57"/>
      <c r="CR304" s="57"/>
      <c r="CS304" s="57"/>
      <c r="CT304" s="57"/>
      <c r="CU304" s="57"/>
      <c r="CV304" s="57"/>
      <c r="CW304" s="57"/>
      <c r="CX304" s="57"/>
      <c r="CY304" s="57"/>
      <c r="CZ304" s="57"/>
      <c r="DA304" s="57"/>
      <c r="DB304" s="57"/>
      <c r="DC304" s="57"/>
      <c r="DD304" s="57"/>
      <c r="DE304" s="57"/>
      <c r="DF304" s="57"/>
      <c r="DG304" s="57"/>
      <c r="DH304" s="57"/>
      <c r="DI304" s="57"/>
      <c r="DJ304" s="57"/>
      <c r="DK304" s="57"/>
      <c r="DL304" s="57"/>
      <c r="DM304" s="57"/>
      <c r="DN304" s="57"/>
      <c r="DO304" s="57"/>
      <c r="DP304" s="57"/>
      <c r="DQ304" s="57"/>
      <c r="DR304" s="57"/>
      <c r="DS304" s="57"/>
      <c r="DT304" s="57"/>
      <c r="DU304" s="57"/>
      <c r="DV304" s="57"/>
      <c r="DW304" s="57"/>
      <c r="DX304" s="57"/>
      <c r="DY304" s="57"/>
      <c r="DZ304" s="57"/>
      <c r="EA304" s="57"/>
      <c r="EB304" s="57"/>
      <c r="EC304" s="57"/>
      <c r="ED304" s="57"/>
      <c r="EE304" s="57"/>
      <c r="EF304" s="57"/>
      <c r="EG304" s="57"/>
      <c r="EH304" s="57"/>
      <c r="EI304" s="57"/>
      <c r="EJ304" s="57"/>
      <c r="EK304" s="57"/>
      <c r="EL304" s="57"/>
      <c r="EM304" s="57"/>
      <c r="EN304" s="57"/>
      <c r="EO304" s="57"/>
      <c r="EP304" s="57"/>
      <c r="EQ304" s="57"/>
      <c r="ER304" s="57"/>
      <c r="ES304" s="57"/>
      <c r="ET304" s="57"/>
      <c r="EU304" s="57"/>
      <c r="EV304" s="57"/>
      <c r="EW304" s="57"/>
      <c r="EX304" s="57"/>
      <c r="EY304" s="57"/>
    </row>
    <row r="305" spans="2:155" ht="14.5" customHeight="1" x14ac:dyDescent="0.35">
      <c r="B305" s="62"/>
      <c r="C305" s="62"/>
      <c r="D305" s="62"/>
      <c r="E305" s="62"/>
      <c r="F305" s="62"/>
      <c r="G305" s="62"/>
      <c r="H305" s="62"/>
      <c r="I305" s="62"/>
      <c r="J305" s="62"/>
      <c r="K305" s="62"/>
      <c r="L305" s="62"/>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c r="CF305" s="57"/>
      <c r="CG305" s="57"/>
      <c r="CH305" s="57"/>
      <c r="CI305" s="57"/>
      <c r="CJ305" s="57"/>
      <c r="CK305" s="57"/>
      <c r="CL305" s="57"/>
      <c r="CM305" s="57"/>
      <c r="CN305" s="57"/>
      <c r="CO305" s="57"/>
      <c r="CP305" s="57"/>
      <c r="CQ305" s="57"/>
      <c r="CR305" s="57"/>
      <c r="CS305" s="57"/>
      <c r="CT305" s="57"/>
      <c r="CU305" s="57"/>
      <c r="CV305" s="57"/>
      <c r="CW305" s="57"/>
      <c r="CX305" s="57"/>
      <c r="CY305" s="57"/>
      <c r="CZ305" s="57"/>
      <c r="DA305" s="57"/>
      <c r="DB305" s="57"/>
      <c r="DC305" s="57"/>
      <c r="DD305" s="57"/>
      <c r="DE305" s="57"/>
      <c r="DF305" s="57"/>
      <c r="DG305" s="57"/>
      <c r="DH305" s="57"/>
      <c r="DI305" s="57"/>
      <c r="DJ305" s="57"/>
      <c r="DK305" s="57"/>
      <c r="DL305" s="57"/>
      <c r="DM305" s="57"/>
      <c r="DN305" s="57"/>
      <c r="DO305" s="57"/>
      <c r="DP305" s="57"/>
      <c r="DQ305" s="57"/>
      <c r="DR305" s="57"/>
      <c r="DS305" s="57"/>
      <c r="DT305" s="57"/>
      <c r="DU305" s="57"/>
      <c r="DV305" s="57"/>
      <c r="DW305" s="57"/>
      <c r="DX305" s="57"/>
      <c r="DY305" s="57"/>
      <c r="DZ305" s="57"/>
      <c r="EA305" s="57"/>
      <c r="EB305" s="57"/>
      <c r="EC305" s="57"/>
      <c r="ED305" s="57"/>
      <c r="EE305" s="57"/>
      <c r="EF305" s="57"/>
      <c r="EG305" s="57"/>
      <c r="EH305" s="57"/>
      <c r="EI305" s="57"/>
      <c r="EJ305" s="57"/>
      <c r="EK305" s="57"/>
      <c r="EL305" s="57"/>
      <c r="EM305" s="57"/>
      <c r="EN305" s="57"/>
      <c r="EO305" s="57"/>
      <c r="EP305" s="57"/>
      <c r="EQ305" s="57"/>
      <c r="ER305" s="57"/>
      <c r="ES305" s="57"/>
      <c r="ET305" s="57"/>
      <c r="EU305" s="57"/>
      <c r="EV305" s="57"/>
      <c r="EW305" s="57"/>
      <c r="EX305" s="57"/>
      <c r="EY305" s="57"/>
    </row>
    <row r="306" spans="2:155" ht="14.5" customHeight="1" x14ac:dyDescent="0.35">
      <c r="B306" s="62"/>
      <c r="C306" s="62"/>
      <c r="D306" s="62"/>
      <c r="E306" s="62"/>
      <c r="F306" s="62"/>
      <c r="G306" s="62"/>
      <c r="H306" s="62"/>
      <c r="I306" s="62"/>
      <c r="J306" s="62"/>
      <c r="K306" s="62"/>
      <c r="L306" s="62"/>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57"/>
      <c r="DK306" s="57"/>
      <c r="DL306" s="57"/>
      <c r="DM306" s="57"/>
      <c r="DN306" s="57"/>
      <c r="DO306" s="57"/>
      <c r="DP306" s="57"/>
      <c r="DQ306" s="57"/>
      <c r="DR306" s="57"/>
      <c r="DS306" s="57"/>
      <c r="DT306" s="57"/>
      <c r="DU306" s="57"/>
      <c r="DV306" s="57"/>
      <c r="DW306" s="57"/>
      <c r="DX306" s="57"/>
      <c r="DY306" s="57"/>
      <c r="DZ306" s="57"/>
      <c r="EA306" s="57"/>
      <c r="EB306" s="57"/>
      <c r="EC306" s="57"/>
      <c r="ED306" s="57"/>
      <c r="EE306" s="57"/>
      <c r="EF306" s="57"/>
      <c r="EG306" s="57"/>
      <c r="EH306" s="57"/>
      <c r="EI306" s="57"/>
      <c r="EJ306" s="57"/>
      <c r="EK306" s="57"/>
      <c r="EL306" s="57"/>
      <c r="EM306" s="57"/>
      <c r="EN306" s="57"/>
      <c r="EO306" s="57"/>
      <c r="EP306" s="57"/>
      <c r="EQ306" s="57"/>
      <c r="ER306" s="57"/>
      <c r="ES306" s="57"/>
      <c r="ET306" s="57"/>
      <c r="EU306" s="57"/>
      <c r="EV306" s="57"/>
      <c r="EW306" s="57"/>
      <c r="EX306" s="57"/>
      <c r="EY306" s="57"/>
    </row>
    <row r="307" spans="2:155" ht="14.5" customHeight="1" x14ac:dyDescent="0.35">
      <c r="B307" s="62"/>
      <c r="C307" s="62"/>
      <c r="D307" s="62"/>
      <c r="E307" s="62"/>
      <c r="F307" s="62"/>
      <c r="G307" s="62"/>
      <c r="H307" s="62"/>
      <c r="I307" s="62"/>
      <c r="J307" s="62"/>
      <c r="K307" s="62"/>
      <c r="L307" s="62"/>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c r="CJ307" s="57"/>
      <c r="CK307" s="57"/>
      <c r="CL307" s="57"/>
      <c r="CM307" s="57"/>
      <c r="CN307" s="57"/>
      <c r="CO307" s="57"/>
      <c r="CP307" s="57"/>
      <c r="CQ307" s="57"/>
      <c r="CR307" s="57"/>
      <c r="CS307" s="57"/>
      <c r="CT307" s="57"/>
      <c r="CU307" s="57"/>
      <c r="CV307" s="57"/>
      <c r="CW307" s="57"/>
      <c r="CX307" s="57"/>
      <c r="CY307" s="57"/>
      <c r="CZ307" s="57"/>
      <c r="DA307" s="57"/>
      <c r="DB307" s="57"/>
      <c r="DC307" s="57"/>
      <c r="DD307" s="57"/>
      <c r="DE307" s="57"/>
      <c r="DF307" s="57"/>
      <c r="DG307" s="57"/>
      <c r="DH307" s="57"/>
      <c r="DI307" s="57"/>
      <c r="DJ307" s="57"/>
      <c r="DK307" s="57"/>
      <c r="DL307" s="57"/>
      <c r="DM307" s="57"/>
      <c r="DN307" s="57"/>
      <c r="DO307" s="57"/>
      <c r="DP307" s="57"/>
      <c r="DQ307" s="57"/>
      <c r="DR307" s="57"/>
      <c r="DS307" s="57"/>
      <c r="DT307" s="57"/>
      <c r="DU307" s="57"/>
      <c r="DV307" s="57"/>
      <c r="DW307" s="57"/>
      <c r="DX307" s="57"/>
      <c r="DY307" s="57"/>
      <c r="DZ307" s="57"/>
      <c r="EA307" s="57"/>
      <c r="EB307" s="57"/>
      <c r="EC307" s="57"/>
      <c r="ED307" s="57"/>
      <c r="EE307" s="57"/>
      <c r="EF307" s="57"/>
      <c r="EG307" s="57"/>
      <c r="EH307" s="57"/>
      <c r="EI307" s="57"/>
      <c r="EJ307" s="57"/>
      <c r="EK307" s="57"/>
      <c r="EL307" s="57"/>
      <c r="EM307" s="57"/>
      <c r="EN307" s="57"/>
      <c r="EO307" s="57"/>
      <c r="EP307" s="57"/>
      <c r="EQ307" s="57"/>
      <c r="ER307" s="57"/>
      <c r="ES307" s="57"/>
      <c r="ET307" s="57"/>
      <c r="EU307" s="57"/>
      <c r="EV307" s="57"/>
      <c r="EW307" s="57"/>
      <c r="EX307" s="57"/>
      <c r="EY307" s="57"/>
    </row>
    <row r="308" spans="2:155" ht="14.5" customHeight="1" x14ac:dyDescent="0.35">
      <c r="B308" s="62"/>
      <c r="C308" s="62"/>
      <c r="D308" s="62"/>
      <c r="E308" s="62"/>
      <c r="F308" s="62"/>
      <c r="G308" s="62"/>
      <c r="H308" s="62"/>
      <c r="I308" s="62"/>
      <c r="J308" s="62"/>
      <c r="K308" s="62"/>
      <c r="L308" s="62"/>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57"/>
      <c r="CS308" s="57"/>
      <c r="CT308" s="57"/>
      <c r="CU308" s="57"/>
      <c r="CV308" s="57"/>
      <c r="CW308" s="57"/>
      <c r="CX308" s="57"/>
      <c r="CY308" s="57"/>
      <c r="CZ308" s="57"/>
      <c r="DA308" s="57"/>
      <c r="DB308" s="57"/>
      <c r="DC308" s="57"/>
      <c r="DD308" s="57"/>
      <c r="DE308" s="57"/>
      <c r="DF308" s="57"/>
      <c r="DG308" s="57"/>
      <c r="DH308" s="57"/>
      <c r="DI308" s="57"/>
      <c r="DJ308" s="57"/>
      <c r="DK308" s="57"/>
      <c r="DL308" s="57"/>
      <c r="DM308" s="57"/>
      <c r="DN308" s="57"/>
      <c r="DO308" s="57"/>
      <c r="DP308" s="57"/>
      <c r="DQ308" s="57"/>
      <c r="DR308" s="57"/>
      <c r="DS308" s="57"/>
      <c r="DT308" s="57"/>
      <c r="DU308" s="57"/>
      <c r="DV308" s="57"/>
      <c r="DW308" s="57"/>
      <c r="DX308" s="57"/>
      <c r="DY308" s="57"/>
      <c r="DZ308" s="57"/>
      <c r="EA308" s="57"/>
      <c r="EB308" s="57"/>
      <c r="EC308" s="57"/>
      <c r="ED308" s="57"/>
      <c r="EE308" s="57"/>
      <c r="EF308" s="57"/>
      <c r="EG308" s="57"/>
      <c r="EH308" s="57"/>
      <c r="EI308" s="57"/>
      <c r="EJ308" s="57"/>
      <c r="EK308" s="57"/>
      <c r="EL308" s="57"/>
      <c r="EM308" s="57"/>
      <c r="EN308" s="57"/>
      <c r="EO308" s="57"/>
      <c r="EP308" s="57"/>
      <c r="EQ308" s="57"/>
      <c r="ER308" s="57"/>
      <c r="ES308" s="57"/>
      <c r="ET308" s="57"/>
      <c r="EU308" s="57"/>
      <c r="EV308" s="57"/>
      <c r="EW308" s="57"/>
      <c r="EX308" s="57"/>
      <c r="EY308" s="57"/>
    </row>
    <row r="309" spans="2:155" ht="14.5" customHeight="1" x14ac:dyDescent="0.35">
      <c r="B309" s="62"/>
      <c r="C309" s="62"/>
      <c r="D309" s="62"/>
      <c r="E309" s="62"/>
      <c r="F309" s="62"/>
      <c r="G309" s="62"/>
      <c r="H309" s="62"/>
      <c r="I309" s="62"/>
      <c r="J309" s="62"/>
      <c r="K309" s="62"/>
      <c r="L309" s="62"/>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c r="CF309" s="57"/>
      <c r="CG309" s="57"/>
      <c r="CH309" s="57"/>
      <c r="CI309" s="57"/>
      <c r="CJ309" s="57"/>
      <c r="CK309" s="57"/>
      <c r="CL309" s="57"/>
      <c r="CM309" s="57"/>
      <c r="CN309" s="57"/>
      <c r="CO309" s="57"/>
      <c r="CP309" s="57"/>
      <c r="CQ309" s="57"/>
      <c r="CR309" s="57"/>
      <c r="CS309" s="57"/>
      <c r="CT309" s="57"/>
      <c r="CU309" s="57"/>
      <c r="CV309" s="57"/>
      <c r="CW309" s="57"/>
      <c r="CX309" s="57"/>
      <c r="CY309" s="57"/>
      <c r="CZ309" s="57"/>
      <c r="DA309" s="57"/>
      <c r="DB309" s="57"/>
      <c r="DC309" s="57"/>
      <c r="DD309" s="57"/>
      <c r="DE309" s="57"/>
      <c r="DF309" s="57"/>
      <c r="DG309" s="57"/>
      <c r="DH309" s="57"/>
      <c r="DI309" s="57"/>
      <c r="DJ309" s="57"/>
      <c r="DK309" s="57"/>
      <c r="DL309" s="57"/>
      <c r="DM309" s="57"/>
      <c r="DN309" s="57"/>
      <c r="DO309" s="57"/>
      <c r="DP309" s="57"/>
      <c r="DQ309" s="57"/>
      <c r="DR309" s="57"/>
      <c r="DS309" s="57"/>
      <c r="DT309" s="57"/>
      <c r="DU309" s="57"/>
      <c r="DV309" s="57"/>
      <c r="DW309" s="57"/>
      <c r="DX309" s="57"/>
      <c r="DY309" s="57"/>
      <c r="DZ309" s="57"/>
      <c r="EA309" s="57"/>
      <c r="EB309" s="57"/>
      <c r="EC309" s="57"/>
      <c r="ED309" s="57"/>
      <c r="EE309" s="57"/>
      <c r="EF309" s="57"/>
      <c r="EG309" s="57"/>
      <c r="EH309" s="57"/>
      <c r="EI309" s="57"/>
      <c r="EJ309" s="57"/>
      <c r="EK309" s="57"/>
      <c r="EL309" s="57"/>
      <c r="EM309" s="57"/>
      <c r="EN309" s="57"/>
      <c r="EO309" s="57"/>
      <c r="EP309" s="57"/>
      <c r="EQ309" s="57"/>
      <c r="ER309" s="57"/>
      <c r="ES309" s="57"/>
      <c r="ET309" s="57"/>
      <c r="EU309" s="57"/>
      <c r="EV309" s="57"/>
      <c r="EW309" s="57"/>
      <c r="EX309" s="57"/>
      <c r="EY309" s="57"/>
    </row>
    <row r="310" spans="2:155" ht="14.5" customHeight="1" x14ac:dyDescent="0.35">
      <c r="B310" s="62"/>
      <c r="C310" s="62"/>
      <c r="D310" s="62"/>
      <c r="E310" s="62"/>
      <c r="F310" s="62"/>
      <c r="G310" s="62"/>
      <c r="H310" s="62"/>
      <c r="I310" s="62"/>
      <c r="J310" s="62"/>
      <c r="K310" s="62"/>
      <c r="L310" s="62"/>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c r="CF310" s="57"/>
      <c r="CG310" s="57"/>
      <c r="CH310" s="57"/>
      <c r="CI310" s="57"/>
      <c r="CJ310" s="57"/>
      <c r="CK310" s="57"/>
      <c r="CL310" s="57"/>
      <c r="CM310" s="57"/>
      <c r="CN310" s="57"/>
      <c r="CO310" s="57"/>
      <c r="CP310" s="57"/>
      <c r="CQ310" s="57"/>
      <c r="CR310" s="57"/>
      <c r="CS310" s="57"/>
      <c r="CT310" s="57"/>
      <c r="CU310" s="57"/>
      <c r="CV310" s="57"/>
      <c r="CW310" s="57"/>
      <c r="CX310" s="57"/>
      <c r="CY310" s="57"/>
      <c r="CZ310" s="57"/>
      <c r="DA310" s="57"/>
      <c r="DB310" s="57"/>
      <c r="DC310" s="57"/>
      <c r="DD310" s="57"/>
      <c r="DE310" s="57"/>
      <c r="DF310" s="57"/>
      <c r="DG310" s="57"/>
      <c r="DH310" s="57"/>
      <c r="DI310" s="57"/>
      <c r="DJ310" s="57"/>
      <c r="DK310" s="57"/>
      <c r="DL310" s="57"/>
      <c r="DM310" s="57"/>
      <c r="DN310" s="57"/>
      <c r="DO310" s="57"/>
      <c r="DP310" s="57"/>
      <c r="DQ310" s="57"/>
      <c r="DR310" s="57"/>
      <c r="DS310" s="57"/>
      <c r="DT310" s="57"/>
      <c r="DU310" s="57"/>
      <c r="DV310" s="57"/>
      <c r="DW310" s="57"/>
      <c r="DX310" s="57"/>
      <c r="DY310" s="57"/>
      <c r="DZ310" s="57"/>
      <c r="EA310" s="57"/>
      <c r="EB310" s="57"/>
      <c r="EC310" s="57"/>
      <c r="ED310" s="57"/>
      <c r="EE310" s="57"/>
      <c r="EF310" s="57"/>
      <c r="EG310" s="57"/>
      <c r="EH310" s="57"/>
      <c r="EI310" s="57"/>
      <c r="EJ310" s="57"/>
      <c r="EK310" s="57"/>
      <c r="EL310" s="57"/>
      <c r="EM310" s="57"/>
      <c r="EN310" s="57"/>
      <c r="EO310" s="57"/>
      <c r="EP310" s="57"/>
      <c r="EQ310" s="57"/>
      <c r="ER310" s="57"/>
      <c r="ES310" s="57"/>
      <c r="ET310" s="57"/>
      <c r="EU310" s="57"/>
      <c r="EV310" s="57"/>
      <c r="EW310" s="57"/>
      <c r="EX310" s="57"/>
      <c r="EY310" s="57"/>
    </row>
    <row r="311" spans="2:155" ht="14.5" customHeight="1" x14ac:dyDescent="0.35">
      <c r="B311" s="62"/>
      <c r="C311" s="62"/>
      <c r="D311" s="62"/>
      <c r="E311" s="62"/>
      <c r="F311" s="62"/>
      <c r="G311" s="62"/>
      <c r="H311" s="62"/>
      <c r="I311" s="62"/>
      <c r="J311" s="62"/>
      <c r="K311" s="62"/>
      <c r="L311" s="62"/>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57"/>
      <c r="CC311" s="57"/>
      <c r="CD311" s="57"/>
      <c r="CE311" s="57"/>
      <c r="CF311" s="57"/>
      <c r="CG311" s="57"/>
      <c r="CH311" s="57"/>
      <c r="CI311" s="57"/>
      <c r="CJ311" s="57"/>
      <c r="CK311" s="57"/>
      <c r="CL311" s="57"/>
      <c r="CM311" s="57"/>
      <c r="CN311" s="57"/>
      <c r="CO311" s="57"/>
      <c r="CP311" s="57"/>
      <c r="CQ311" s="57"/>
      <c r="CR311" s="57"/>
      <c r="CS311" s="57"/>
      <c r="CT311" s="57"/>
      <c r="CU311" s="57"/>
      <c r="CV311" s="57"/>
      <c r="CW311" s="57"/>
      <c r="CX311" s="57"/>
      <c r="CY311" s="57"/>
      <c r="CZ311" s="57"/>
      <c r="DA311" s="57"/>
      <c r="DB311" s="57"/>
      <c r="DC311" s="57"/>
      <c r="DD311" s="57"/>
      <c r="DE311" s="57"/>
      <c r="DF311" s="57"/>
      <c r="DG311" s="57"/>
      <c r="DH311" s="57"/>
      <c r="DI311" s="57"/>
      <c r="DJ311" s="57"/>
      <c r="DK311" s="57"/>
      <c r="DL311" s="57"/>
      <c r="DM311" s="57"/>
      <c r="DN311" s="57"/>
      <c r="DO311" s="57"/>
      <c r="DP311" s="57"/>
      <c r="DQ311" s="57"/>
      <c r="DR311" s="57"/>
      <c r="DS311" s="57"/>
      <c r="DT311" s="57"/>
      <c r="DU311" s="57"/>
      <c r="DV311" s="57"/>
      <c r="DW311" s="57"/>
      <c r="DX311" s="57"/>
      <c r="DY311" s="57"/>
      <c r="DZ311" s="57"/>
      <c r="EA311" s="57"/>
      <c r="EB311" s="57"/>
      <c r="EC311" s="57"/>
      <c r="ED311" s="57"/>
      <c r="EE311" s="57"/>
      <c r="EF311" s="57"/>
      <c r="EG311" s="57"/>
      <c r="EH311" s="57"/>
      <c r="EI311" s="57"/>
      <c r="EJ311" s="57"/>
      <c r="EK311" s="57"/>
      <c r="EL311" s="57"/>
      <c r="EM311" s="57"/>
      <c r="EN311" s="57"/>
      <c r="EO311" s="57"/>
      <c r="EP311" s="57"/>
      <c r="EQ311" s="57"/>
      <c r="ER311" s="57"/>
      <c r="ES311" s="57"/>
      <c r="ET311" s="57"/>
      <c r="EU311" s="57"/>
      <c r="EV311" s="57"/>
      <c r="EW311" s="57"/>
      <c r="EX311" s="57"/>
      <c r="EY311" s="57"/>
    </row>
    <row r="312" spans="2:155" ht="14.5" customHeight="1" x14ac:dyDescent="0.35">
      <c r="B312" s="62"/>
      <c r="C312" s="62"/>
      <c r="D312" s="62"/>
      <c r="E312" s="62"/>
      <c r="F312" s="62"/>
      <c r="G312" s="62"/>
      <c r="H312" s="62"/>
      <c r="I312" s="62"/>
      <c r="J312" s="62"/>
      <c r="K312" s="62"/>
      <c r="L312" s="62"/>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57"/>
      <c r="CC312" s="57"/>
      <c r="CD312" s="57"/>
      <c r="CE312" s="57"/>
      <c r="CF312" s="57"/>
      <c r="CG312" s="57"/>
      <c r="CH312" s="57"/>
      <c r="CI312" s="57"/>
      <c r="CJ312" s="57"/>
      <c r="CK312" s="57"/>
      <c r="CL312" s="57"/>
      <c r="CM312" s="57"/>
      <c r="CN312" s="57"/>
      <c r="CO312" s="57"/>
      <c r="CP312" s="57"/>
      <c r="CQ312" s="57"/>
      <c r="CR312" s="57"/>
      <c r="CS312" s="57"/>
      <c r="CT312" s="57"/>
      <c r="CU312" s="57"/>
      <c r="CV312" s="57"/>
      <c r="CW312" s="57"/>
      <c r="CX312" s="57"/>
      <c r="CY312" s="57"/>
      <c r="CZ312" s="57"/>
      <c r="DA312" s="57"/>
      <c r="DB312" s="57"/>
      <c r="DC312" s="57"/>
      <c r="DD312" s="57"/>
      <c r="DE312" s="57"/>
      <c r="DF312" s="57"/>
      <c r="DG312" s="57"/>
      <c r="DH312" s="57"/>
      <c r="DI312" s="57"/>
      <c r="DJ312" s="57"/>
      <c r="DK312" s="57"/>
      <c r="DL312" s="57"/>
      <c r="DM312" s="57"/>
      <c r="DN312" s="57"/>
      <c r="DO312" s="57"/>
      <c r="DP312" s="57"/>
      <c r="DQ312" s="57"/>
      <c r="DR312" s="57"/>
      <c r="DS312" s="57"/>
      <c r="DT312" s="57"/>
      <c r="DU312" s="57"/>
      <c r="DV312" s="57"/>
      <c r="DW312" s="57"/>
      <c r="DX312" s="57"/>
      <c r="DY312" s="57"/>
      <c r="DZ312" s="57"/>
      <c r="EA312" s="57"/>
      <c r="EB312" s="57"/>
      <c r="EC312" s="57"/>
      <c r="ED312" s="57"/>
      <c r="EE312" s="57"/>
      <c r="EF312" s="57"/>
      <c r="EG312" s="57"/>
      <c r="EH312" s="57"/>
      <c r="EI312" s="57"/>
      <c r="EJ312" s="57"/>
      <c r="EK312" s="57"/>
      <c r="EL312" s="57"/>
      <c r="EM312" s="57"/>
      <c r="EN312" s="57"/>
      <c r="EO312" s="57"/>
      <c r="EP312" s="57"/>
      <c r="EQ312" s="57"/>
      <c r="ER312" s="57"/>
      <c r="ES312" s="57"/>
      <c r="ET312" s="57"/>
      <c r="EU312" s="57"/>
      <c r="EV312" s="57"/>
      <c r="EW312" s="57"/>
      <c r="EX312" s="57"/>
      <c r="EY312" s="57"/>
    </row>
    <row r="313" spans="2:155" ht="14.5" customHeight="1" x14ac:dyDescent="0.35">
      <c r="B313" s="62"/>
      <c r="C313" s="62"/>
      <c r="D313" s="62"/>
      <c r="E313" s="62"/>
      <c r="F313" s="62"/>
      <c r="G313" s="62"/>
      <c r="H313" s="62"/>
      <c r="I313" s="62"/>
      <c r="J313" s="62"/>
      <c r="K313" s="62"/>
      <c r="L313" s="62"/>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57"/>
      <c r="CC313" s="57"/>
      <c r="CD313" s="57"/>
      <c r="CE313" s="57"/>
      <c r="CF313" s="57"/>
      <c r="CG313" s="57"/>
      <c r="CH313" s="57"/>
      <c r="CI313" s="57"/>
      <c r="CJ313" s="57"/>
      <c r="CK313" s="57"/>
      <c r="CL313" s="57"/>
      <c r="CM313" s="57"/>
      <c r="CN313" s="57"/>
      <c r="CO313" s="57"/>
      <c r="CP313" s="57"/>
      <c r="CQ313" s="57"/>
      <c r="CR313" s="57"/>
      <c r="CS313" s="57"/>
      <c r="CT313" s="57"/>
      <c r="CU313" s="57"/>
      <c r="CV313" s="57"/>
      <c r="CW313" s="57"/>
      <c r="CX313" s="57"/>
      <c r="CY313" s="57"/>
      <c r="CZ313" s="57"/>
      <c r="DA313" s="57"/>
      <c r="DB313" s="57"/>
      <c r="DC313" s="57"/>
      <c r="DD313" s="57"/>
      <c r="DE313" s="57"/>
      <c r="DF313" s="57"/>
      <c r="DG313" s="57"/>
      <c r="DH313" s="57"/>
      <c r="DI313" s="57"/>
      <c r="DJ313" s="57"/>
      <c r="DK313" s="57"/>
      <c r="DL313" s="57"/>
      <c r="DM313" s="57"/>
      <c r="DN313" s="57"/>
      <c r="DO313" s="57"/>
      <c r="DP313" s="57"/>
      <c r="DQ313" s="57"/>
      <c r="DR313" s="57"/>
      <c r="DS313" s="57"/>
      <c r="DT313" s="57"/>
      <c r="DU313" s="57"/>
      <c r="DV313" s="57"/>
      <c r="DW313" s="57"/>
      <c r="DX313" s="57"/>
      <c r="DY313" s="57"/>
      <c r="DZ313" s="57"/>
      <c r="EA313" s="57"/>
      <c r="EB313" s="57"/>
      <c r="EC313" s="57"/>
      <c r="ED313" s="57"/>
      <c r="EE313" s="57"/>
      <c r="EF313" s="57"/>
      <c r="EG313" s="57"/>
      <c r="EH313" s="57"/>
      <c r="EI313" s="57"/>
      <c r="EJ313" s="57"/>
      <c r="EK313" s="57"/>
      <c r="EL313" s="57"/>
      <c r="EM313" s="57"/>
      <c r="EN313" s="57"/>
      <c r="EO313" s="57"/>
      <c r="EP313" s="57"/>
      <c r="EQ313" s="57"/>
      <c r="ER313" s="57"/>
      <c r="ES313" s="57"/>
      <c r="ET313" s="57"/>
      <c r="EU313" s="57"/>
      <c r="EV313" s="57"/>
      <c r="EW313" s="57"/>
      <c r="EX313" s="57"/>
      <c r="EY313" s="57"/>
    </row>
    <row r="314" spans="2:155" ht="14.5" customHeight="1" x14ac:dyDescent="0.35">
      <c r="B314" s="62"/>
      <c r="C314" s="62"/>
      <c r="D314" s="62"/>
      <c r="E314" s="62"/>
      <c r="F314" s="62"/>
      <c r="G314" s="62"/>
      <c r="H314" s="62"/>
      <c r="I314" s="62"/>
      <c r="J314" s="62"/>
      <c r="K314" s="62"/>
      <c r="L314" s="62"/>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57"/>
      <c r="CC314" s="57"/>
      <c r="CD314" s="57"/>
      <c r="CE314" s="57"/>
      <c r="CF314" s="57"/>
      <c r="CG314" s="57"/>
      <c r="CH314" s="57"/>
      <c r="CI314" s="57"/>
      <c r="CJ314" s="57"/>
      <c r="CK314" s="57"/>
      <c r="CL314" s="57"/>
      <c r="CM314" s="57"/>
      <c r="CN314" s="57"/>
      <c r="CO314" s="57"/>
      <c r="CP314" s="57"/>
      <c r="CQ314" s="57"/>
      <c r="CR314" s="57"/>
      <c r="CS314" s="57"/>
      <c r="CT314" s="57"/>
      <c r="CU314" s="57"/>
      <c r="CV314" s="57"/>
      <c r="CW314" s="57"/>
      <c r="CX314" s="57"/>
      <c r="CY314" s="57"/>
      <c r="CZ314" s="57"/>
      <c r="DA314" s="57"/>
      <c r="DB314" s="57"/>
      <c r="DC314" s="57"/>
      <c r="DD314" s="57"/>
      <c r="DE314" s="57"/>
      <c r="DF314" s="57"/>
      <c r="DG314" s="57"/>
      <c r="DH314" s="57"/>
      <c r="DI314" s="57"/>
      <c r="DJ314" s="57"/>
      <c r="DK314" s="57"/>
      <c r="DL314" s="57"/>
      <c r="DM314" s="57"/>
      <c r="DN314" s="57"/>
      <c r="DO314" s="57"/>
      <c r="DP314" s="57"/>
      <c r="DQ314" s="57"/>
      <c r="DR314" s="57"/>
      <c r="DS314" s="57"/>
      <c r="DT314" s="57"/>
      <c r="DU314" s="57"/>
      <c r="DV314" s="57"/>
      <c r="DW314" s="57"/>
      <c r="DX314" s="57"/>
      <c r="DY314" s="57"/>
      <c r="DZ314" s="57"/>
      <c r="EA314" s="57"/>
      <c r="EB314" s="57"/>
      <c r="EC314" s="57"/>
      <c r="ED314" s="57"/>
      <c r="EE314" s="57"/>
      <c r="EF314" s="57"/>
      <c r="EG314" s="57"/>
      <c r="EH314" s="57"/>
      <c r="EI314" s="57"/>
      <c r="EJ314" s="57"/>
      <c r="EK314" s="57"/>
      <c r="EL314" s="57"/>
      <c r="EM314" s="57"/>
      <c r="EN314" s="57"/>
      <c r="EO314" s="57"/>
      <c r="EP314" s="57"/>
      <c r="EQ314" s="57"/>
      <c r="ER314" s="57"/>
      <c r="ES314" s="57"/>
      <c r="ET314" s="57"/>
      <c r="EU314" s="57"/>
      <c r="EV314" s="57"/>
      <c r="EW314" s="57"/>
      <c r="EX314" s="57"/>
      <c r="EY314" s="57"/>
    </row>
    <row r="315" spans="2:155" ht="14.5" customHeight="1" x14ac:dyDescent="0.35">
      <c r="B315" s="62"/>
      <c r="C315" s="62"/>
      <c r="D315" s="62"/>
      <c r="E315" s="62"/>
      <c r="F315" s="62"/>
      <c r="G315" s="62"/>
      <c r="H315" s="62"/>
      <c r="I315" s="62"/>
      <c r="J315" s="62"/>
      <c r="K315" s="62"/>
      <c r="L315" s="62"/>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57"/>
      <c r="CC315" s="57"/>
      <c r="CD315" s="57"/>
      <c r="CE315" s="57"/>
      <c r="CF315" s="57"/>
      <c r="CG315" s="57"/>
      <c r="CH315" s="57"/>
      <c r="CI315" s="57"/>
      <c r="CJ315" s="57"/>
      <c r="CK315" s="57"/>
      <c r="CL315" s="57"/>
      <c r="CM315" s="57"/>
      <c r="CN315" s="57"/>
      <c r="CO315" s="57"/>
      <c r="CP315" s="57"/>
      <c r="CQ315" s="57"/>
      <c r="CR315" s="57"/>
      <c r="CS315" s="57"/>
      <c r="CT315" s="57"/>
      <c r="CU315" s="57"/>
      <c r="CV315" s="57"/>
      <c r="CW315" s="57"/>
      <c r="CX315" s="57"/>
      <c r="CY315" s="57"/>
      <c r="CZ315" s="57"/>
      <c r="DA315" s="57"/>
      <c r="DB315" s="57"/>
      <c r="DC315" s="57"/>
      <c r="DD315" s="57"/>
      <c r="DE315" s="57"/>
      <c r="DF315" s="57"/>
      <c r="DG315" s="57"/>
      <c r="DH315" s="57"/>
      <c r="DI315" s="57"/>
      <c r="DJ315" s="57"/>
      <c r="DK315" s="57"/>
      <c r="DL315" s="57"/>
      <c r="DM315" s="57"/>
      <c r="DN315" s="57"/>
      <c r="DO315" s="57"/>
      <c r="DP315" s="57"/>
      <c r="DQ315" s="57"/>
      <c r="DR315" s="57"/>
      <c r="DS315" s="57"/>
      <c r="DT315" s="57"/>
      <c r="DU315" s="57"/>
      <c r="DV315" s="57"/>
      <c r="DW315" s="57"/>
      <c r="DX315" s="57"/>
      <c r="DY315" s="57"/>
      <c r="DZ315" s="57"/>
      <c r="EA315" s="57"/>
      <c r="EB315" s="57"/>
      <c r="EC315" s="57"/>
      <c r="ED315" s="57"/>
      <c r="EE315" s="57"/>
      <c r="EF315" s="57"/>
      <c r="EG315" s="57"/>
      <c r="EH315" s="57"/>
      <c r="EI315" s="57"/>
      <c r="EJ315" s="57"/>
      <c r="EK315" s="57"/>
      <c r="EL315" s="57"/>
      <c r="EM315" s="57"/>
      <c r="EN315" s="57"/>
      <c r="EO315" s="57"/>
      <c r="EP315" s="57"/>
      <c r="EQ315" s="57"/>
      <c r="ER315" s="57"/>
      <c r="ES315" s="57"/>
      <c r="ET315" s="57"/>
      <c r="EU315" s="57"/>
      <c r="EV315" s="57"/>
      <c r="EW315" s="57"/>
      <c r="EX315" s="57"/>
      <c r="EY315" s="57"/>
    </row>
    <row r="316" spans="2:155" ht="14.5" customHeight="1" x14ac:dyDescent="0.35">
      <c r="B316" s="62"/>
      <c r="C316" s="62"/>
      <c r="D316" s="62"/>
      <c r="E316" s="62"/>
      <c r="F316" s="62"/>
      <c r="G316" s="62"/>
      <c r="H316" s="62"/>
      <c r="I316" s="62"/>
      <c r="J316" s="62"/>
      <c r="K316" s="62"/>
      <c r="L316" s="62"/>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57"/>
      <c r="CC316" s="57"/>
      <c r="CD316" s="57"/>
      <c r="CE316" s="57"/>
      <c r="CF316" s="57"/>
      <c r="CG316" s="57"/>
      <c r="CH316" s="57"/>
      <c r="CI316" s="57"/>
      <c r="CJ316" s="57"/>
      <c r="CK316" s="57"/>
      <c r="CL316" s="57"/>
      <c r="CM316" s="57"/>
      <c r="CN316" s="57"/>
      <c r="CO316" s="57"/>
      <c r="CP316" s="57"/>
      <c r="CQ316" s="57"/>
      <c r="CR316" s="57"/>
      <c r="CS316" s="57"/>
      <c r="CT316" s="57"/>
      <c r="CU316" s="57"/>
      <c r="CV316" s="57"/>
      <c r="CW316" s="57"/>
      <c r="CX316" s="57"/>
      <c r="CY316" s="57"/>
      <c r="CZ316" s="57"/>
      <c r="DA316" s="57"/>
      <c r="DB316" s="57"/>
      <c r="DC316" s="57"/>
      <c r="DD316" s="57"/>
      <c r="DE316" s="57"/>
      <c r="DF316" s="57"/>
      <c r="DG316" s="57"/>
      <c r="DH316" s="57"/>
      <c r="DI316" s="57"/>
      <c r="DJ316" s="57"/>
      <c r="DK316" s="57"/>
      <c r="DL316" s="57"/>
      <c r="DM316" s="57"/>
      <c r="DN316" s="57"/>
      <c r="DO316" s="57"/>
      <c r="DP316" s="57"/>
      <c r="DQ316" s="57"/>
      <c r="DR316" s="57"/>
      <c r="DS316" s="57"/>
      <c r="DT316" s="57"/>
      <c r="DU316" s="57"/>
      <c r="DV316" s="57"/>
      <c r="DW316" s="57"/>
      <c r="DX316" s="57"/>
      <c r="DY316" s="57"/>
      <c r="DZ316" s="57"/>
      <c r="EA316" s="57"/>
      <c r="EB316" s="57"/>
      <c r="EC316" s="57"/>
      <c r="ED316" s="57"/>
      <c r="EE316" s="57"/>
      <c r="EF316" s="57"/>
      <c r="EG316" s="57"/>
      <c r="EH316" s="57"/>
      <c r="EI316" s="57"/>
      <c r="EJ316" s="57"/>
      <c r="EK316" s="57"/>
      <c r="EL316" s="57"/>
      <c r="EM316" s="57"/>
      <c r="EN316" s="57"/>
      <c r="EO316" s="57"/>
      <c r="EP316" s="57"/>
      <c r="EQ316" s="57"/>
      <c r="ER316" s="57"/>
      <c r="ES316" s="57"/>
      <c r="ET316" s="57"/>
      <c r="EU316" s="57"/>
      <c r="EV316" s="57"/>
      <c r="EW316" s="57"/>
      <c r="EX316" s="57"/>
      <c r="EY316" s="57"/>
    </row>
    <row r="317" spans="2:155" ht="14.5" customHeight="1" x14ac:dyDescent="0.35">
      <c r="B317" s="62"/>
      <c r="C317" s="62"/>
      <c r="D317" s="62"/>
      <c r="E317" s="62"/>
      <c r="F317" s="62"/>
      <c r="G317" s="62"/>
      <c r="H317" s="62"/>
      <c r="I317" s="62"/>
      <c r="J317" s="62"/>
      <c r="K317" s="62"/>
      <c r="L317" s="62"/>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57"/>
      <c r="CC317" s="57"/>
      <c r="CD317" s="57"/>
      <c r="CE317" s="57"/>
      <c r="CF317" s="57"/>
      <c r="CG317" s="57"/>
      <c r="CH317" s="57"/>
      <c r="CI317" s="57"/>
      <c r="CJ317" s="57"/>
      <c r="CK317" s="57"/>
      <c r="CL317" s="57"/>
      <c r="CM317" s="57"/>
      <c r="CN317" s="57"/>
      <c r="CO317" s="57"/>
      <c r="CP317" s="57"/>
      <c r="CQ317" s="57"/>
      <c r="CR317" s="57"/>
      <c r="CS317" s="57"/>
      <c r="CT317" s="57"/>
      <c r="CU317" s="57"/>
      <c r="CV317" s="57"/>
      <c r="CW317" s="57"/>
      <c r="CX317" s="57"/>
      <c r="CY317" s="57"/>
      <c r="CZ317" s="57"/>
      <c r="DA317" s="57"/>
      <c r="DB317" s="57"/>
      <c r="DC317" s="57"/>
      <c r="DD317" s="57"/>
      <c r="DE317" s="57"/>
      <c r="DF317" s="57"/>
      <c r="DG317" s="57"/>
      <c r="DH317" s="57"/>
      <c r="DI317" s="57"/>
      <c r="DJ317" s="57"/>
      <c r="DK317" s="57"/>
      <c r="DL317" s="57"/>
      <c r="DM317" s="57"/>
      <c r="DN317" s="57"/>
      <c r="DO317" s="57"/>
      <c r="DP317" s="57"/>
      <c r="DQ317" s="57"/>
      <c r="DR317" s="57"/>
      <c r="DS317" s="57"/>
      <c r="DT317" s="57"/>
      <c r="DU317" s="57"/>
      <c r="DV317" s="57"/>
      <c r="DW317" s="57"/>
      <c r="DX317" s="57"/>
      <c r="DY317" s="57"/>
      <c r="DZ317" s="57"/>
      <c r="EA317" s="57"/>
      <c r="EB317" s="57"/>
      <c r="EC317" s="57"/>
      <c r="ED317" s="57"/>
      <c r="EE317" s="57"/>
      <c r="EF317" s="57"/>
      <c r="EG317" s="57"/>
      <c r="EH317" s="57"/>
      <c r="EI317" s="57"/>
      <c r="EJ317" s="57"/>
      <c r="EK317" s="57"/>
      <c r="EL317" s="57"/>
      <c r="EM317" s="57"/>
      <c r="EN317" s="57"/>
      <c r="EO317" s="57"/>
      <c r="EP317" s="57"/>
      <c r="EQ317" s="57"/>
      <c r="ER317" s="57"/>
      <c r="ES317" s="57"/>
      <c r="ET317" s="57"/>
      <c r="EU317" s="57"/>
      <c r="EV317" s="57"/>
      <c r="EW317" s="57"/>
      <c r="EX317" s="57"/>
      <c r="EY317" s="57"/>
    </row>
    <row r="318" spans="2:155" ht="14.5" customHeight="1" x14ac:dyDescent="0.35">
      <c r="B318" s="62"/>
      <c r="C318" s="62"/>
      <c r="D318" s="62"/>
      <c r="E318" s="62"/>
      <c r="F318" s="62"/>
      <c r="G318" s="62"/>
      <c r="H318" s="62"/>
      <c r="I318" s="62"/>
      <c r="J318" s="62"/>
      <c r="K318" s="62"/>
      <c r="L318" s="62"/>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57"/>
      <c r="CC318" s="57"/>
      <c r="CD318" s="57"/>
      <c r="CE318" s="57"/>
      <c r="CF318" s="57"/>
      <c r="CG318" s="57"/>
      <c r="CH318" s="57"/>
      <c r="CI318" s="57"/>
      <c r="CJ318" s="57"/>
      <c r="CK318" s="57"/>
      <c r="CL318" s="57"/>
      <c r="CM318" s="57"/>
      <c r="CN318" s="57"/>
      <c r="CO318" s="57"/>
      <c r="CP318" s="57"/>
      <c r="CQ318" s="57"/>
      <c r="CR318" s="57"/>
      <c r="CS318" s="57"/>
      <c r="CT318" s="57"/>
      <c r="CU318" s="57"/>
      <c r="CV318" s="57"/>
      <c r="CW318" s="57"/>
      <c r="CX318" s="57"/>
      <c r="CY318" s="57"/>
      <c r="CZ318" s="57"/>
      <c r="DA318" s="57"/>
      <c r="DB318" s="57"/>
      <c r="DC318" s="57"/>
      <c r="DD318" s="57"/>
      <c r="DE318" s="57"/>
      <c r="DF318" s="57"/>
      <c r="DG318" s="57"/>
      <c r="DH318" s="57"/>
      <c r="DI318" s="57"/>
      <c r="DJ318" s="57"/>
      <c r="DK318" s="57"/>
      <c r="DL318" s="57"/>
      <c r="DM318" s="57"/>
      <c r="DN318" s="57"/>
      <c r="DO318" s="57"/>
      <c r="DP318" s="57"/>
      <c r="DQ318" s="57"/>
      <c r="DR318" s="57"/>
      <c r="DS318" s="57"/>
      <c r="DT318" s="57"/>
      <c r="DU318" s="57"/>
      <c r="DV318" s="57"/>
      <c r="DW318" s="57"/>
      <c r="DX318" s="57"/>
      <c r="DY318" s="57"/>
      <c r="DZ318" s="57"/>
      <c r="EA318" s="57"/>
      <c r="EB318" s="57"/>
      <c r="EC318" s="57"/>
      <c r="ED318" s="57"/>
      <c r="EE318" s="57"/>
      <c r="EF318" s="57"/>
      <c r="EG318" s="57"/>
      <c r="EH318" s="57"/>
      <c r="EI318" s="57"/>
      <c r="EJ318" s="57"/>
      <c r="EK318" s="57"/>
      <c r="EL318" s="57"/>
      <c r="EM318" s="57"/>
      <c r="EN318" s="57"/>
      <c r="EO318" s="57"/>
      <c r="EP318" s="57"/>
      <c r="EQ318" s="57"/>
      <c r="ER318" s="57"/>
      <c r="ES318" s="57"/>
      <c r="ET318" s="57"/>
      <c r="EU318" s="57"/>
      <c r="EV318" s="57"/>
      <c r="EW318" s="57"/>
      <c r="EX318" s="57"/>
      <c r="EY318" s="57"/>
    </row>
    <row r="319" spans="2:155" ht="14.5" customHeight="1" x14ac:dyDescent="0.35">
      <c r="B319" s="62"/>
      <c r="C319" s="62"/>
      <c r="D319" s="62"/>
      <c r="E319" s="62"/>
      <c r="F319" s="62"/>
      <c r="G319" s="62"/>
      <c r="H319" s="62"/>
      <c r="I319" s="62"/>
      <c r="J319" s="62"/>
      <c r="K319" s="62"/>
      <c r="L319" s="62"/>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57"/>
      <c r="CC319" s="57"/>
      <c r="CD319" s="57"/>
      <c r="CE319" s="57"/>
      <c r="CF319" s="57"/>
      <c r="CG319" s="57"/>
      <c r="CH319" s="57"/>
      <c r="CI319" s="57"/>
      <c r="CJ319" s="57"/>
      <c r="CK319" s="57"/>
      <c r="CL319" s="57"/>
      <c r="CM319" s="57"/>
      <c r="CN319" s="57"/>
      <c r="CO319" s="57"/>
      <c r="CP319" s="57"/>
      <c r="CQ319" s="57"/>
      <c r="CR319" s="57"/>
      <c r="CS319" s="57"/>
      <c r="CT319" s="57"/>
      <c r="CU319" s="57"/>
      <c r="CV319" s="57"/>
      <c r="CW319" s="57"/>
      <c r="CX319" s="57"/>
      <c r="CY319" s="57"/>
      <c r="CZ319" s="57"/>
      <c r="DA319" s="57"/>
      <c r="DB319" s="57"/>
      <c r="DC319" s="57"/>
      <c r="DD319" s="57"/>
      <c r="DE319" s="57"/>
      <c r="DF319" s="57"/>
      <c r="DG319" s="57"/>
      <c r="DH319" s="57"/>
      <c r="DI319" s="57"/>
      <c r="DJ319" s="57"/>
      <c r="DK319" s="57"/>
      <c r="DL319" s="57"/>
      <c r="DM319" s="57"/>
      <c r="DN319" s="57"/>
      <c r="DO319" s="57"/>
      <c r="DP319" s="57"/>
      <c r="DQ319" s="57"/>
      <c r="DR319" s="57"/>
      <c r="DS319" s="57"/>
      <c r="DT319" s="57"/>
      <c r="DU319" s="57"/>
      <c r="DV319" s="57"/>
      <c r="DW319" s="57"/>
      <c r="DX319" s="57"/>
      <c r="DY319" s="57"/>
      <c r="DZ319" s="57"/>
      <c r="EA319" s="57"/>
      <c r="EB319" s="57"/>
      <c r="EC319" s="57"/>
      <c r="ED319" s="57"/>
      <c r="EE319" s="57"/>
      <c r="EF319" s="57"/>
      <c r="EG319" s="57"/>
      <c r="EH319" s="57"/>
      <c r="EI319" s="57"/>
      <c r="EJ319" s="57"/>
      <c r="EK319" s="57"/>
      <c r="EL319" s="57"/>
      <c r="EM319" s="57"/>
      <c r="EN319" s="57"/>
      <c r="EO319" s="57"/>
      <c r="EP319" s="57"/>
      <c r="EQ319" s="57"/>
      <c r="ER319" s="57"/>
      <c r="ES319" s="57"/>
      <c r="ET319" s="57"/>
      <c r="EU319" s="57"/>
      <c r="EV319" s="57"/>
      <c r="EW319" s="57"/>
      <c r="EX319" s="57"/>
      <c r="EY319" s="57"/>
    </row>
    <row r="320" spans="2:155" ht="14.5" customHeight="1" x14ac:dyDescent="0.35">
      <c r="B320" s="62"/>
      <c r="C320" s="62"/>
      <c r="D320" s="62"/>
      <c r="E320" s="62"/>
      <c r="F320" s="62"/>
      <c r="G320" s="62"/>
      <c r="H320" s="62"/>
      <c r="I320" s="62"/>
      <c r="J320" s="62"/>
      <c r="K320" s="62"/>
      <c r="L320" s="62"/>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c r="CF320" s="57"/>
      <c r="CG320" s="57"/>
      <c r="CH320" s="57"/>
      <c r="CI320" s="57"/>
      <c r="CJ320" s="57"/>
      <c r="CK320" s="57"/>
      <c r="CL320" s="57"/>
      <c r="CM320" s="57"/>
      <c r="CN320" s="57"/>
      <c r="CO320" s="57"/>
      <c r="CP320" s="57"/>
      <c r="CQ320" s="57"/>
      <c r="CR320" s="57"/>
      <c r="CS320" s="57"/>
      <c r="CT320" s="57"/>
      <c r="CU320" s="57"/>
      <c r="CV320" s="57"/>
      <c r="CW320" s="57"/>
      <c r="CX320" s="57"/>
      <c r="CY320" s="57"/>
      <c r="CZ320" s="57"/>
      <c r="DA320" s="57"/>
      <c r="DB320" s="57"/>
      <c r="DC320" s="57"/>
      <c r="DD320" s="57"/>
      <c r="DE320" s="57"/>
      <c r="DF320" s="57"/>
      <c r="DG320" s="57"/>
      <c r="DH320" s="57"/>
      <c r="DI320" s="57"/>
      <c r="DJ320" s="57"/>
      <c r="DK320" s="57"/>
      <c r="DL320" s="57"/>
      <c r="DM320" s="57"/>
      <c r="DN320" s="57"/>
      <c r="DO320" s="57"/>
      <c r="DP320" s="57"/>
      <c r="DQ320" s="57"/>
      <c r="DR320" s="57"/>
      <c r="DS320" s="57"/>
      <c r="DT320" s="57"/>
      <c r="DU320" s="57"/>
      <c r="DV320" s="57"/>
      <c r="DW320" s="57"/>
      <c r="DX320" s="57"/>
      <c r="DY320" s="57"/>
      <c r="DZ320" s="57"/>
      <c r="EA320" s="57"/>
      <c r="EB320" s="57"/>
      <c r="EC320" s="57"/>
      <c r="ED320" s="57"/>
      <c r="EE320" s="57"/>
      <c r="EF320" s="57"/>
      <c r="EG320" s="57"/>
      <c r="EH320" s="57"/>
      <c r="EI320" s="57"/>
      <c r="EJ320" s="57"/>
      <c r="EK320" s="57"/>
      <c r="EL320" s="57"/>
      <c r="EM320" s="57"/>
      <c r="EN320" s="57"/>
      <c r="EO320" s="57"/>
      <c r="EP320" s="57"/>
      <c r="EQ320" s="57"/>
      <c r="ER320" s="57"/>
      <c r="ES320" s="57"/>
      <c r="ET320" s="57"/>
      <c r="EU320" s="57"/>
      <c r="EV320" s="57"/>
      <c r="EW320" s="57"/>
      <c r="EX320" s="57"/>
      <c r="EY320" s="57"/>
    </row>
    <row r="321" spans="2:155" ht="14.5" customHeight="1" x14ac:dyDescent="0.35">
      <c r="B321" s="62"/>
      <c r="C321" s="62"/>
      <c r="D321" s="62"/>
      <c r="E321" s="62"/>
      <c r="F321" s="62"/>
      <c r="G321" s="62"/>
      <c r="H321" s="62"/>
      <c r="I321" s="62"/>
      <c r="J321" s="62"/>
      <c r="K321" s="62"/>
      <c r="L321" s="62"/>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57"/>
      <c r="CP321" s="57"/>
      <c r="CQ321" s="57"/>
      <c r="CR321" s="57"/>
      <c r="CS321" s="57"/>
      <c r="CT321" s="57"/>
      <c r="CU321" s="57"/>
      <c r="CV321" s="57"/>
      <c r="CW321" s="57"/>
      <c r="CX321" s="57"/>
      <c r="CY321" s="57"/>
      <c r="CZ321" s="57"/>
      <c r="DA321" s="57"/>
      <c r="DB321" s="57"/>
      <c r="DC321" s="57"/>
      <c r="DD321" s="57"/>
      <c r="DE321" s="57"/>
      <c r="DF321" s="57"/>
      <c r="DG321" s="57"/>
      <c r="DH321" s="57"/>
      <c r="DI321" s="57"/>
      <c r="DJ321" s="57"/>
      <c r="DK321" s="57"/>
      <c r="DL321" s="57"/>
      <c r="DM321" s="57"/>
      <c r="DN321" s="57"/>
      <c r="DO321" s="57"/>
      <c r="DP321" s="57"/>
      <c r="DQ321" s="57"/>
      <c r="DR321" s="57"/>
      <c r="DS321" s="57"/>
      <c r="DT321" s="57"/>
      <c r="DU321" s="57"/>
      <c r="DV321" s="57"/>
      <c r="DW321" s="57"/>
      <c r="DX321" s="57"/>
      <c r="DY321" s="57"/>
      <c r="DZ321" s="57"/>
      <c r="EA321" s="57"/>
      <c r="EB321" s="57"/>
      <c r="EC321" s="57"/>
      <c r="ED321" s="57"/>
      <c r="EE321" s="57"/>
      <c r="EF321" s="57"/>
      <c r="EG321" s="57"/>
      <c r="EH321" s="57"/>
      <c r="EI321" s="57"/>
      <c r="EJ321" s="57"/>
      <c r="EK321" s="57"/>
      <c r="EL321" s="57"/>
      <c r="EM321" s="57"/>
      <c r="EN321" s="57"/>
      <c r="EO321" s="57"/>
      <c r="EP321" s="57"/>
      <c r="EQ321" s="57"/>
      <c r="ER321" s="57"/>
      <c r="ES321" s="57"/>
      <c r="ET321" s="57"/>
      <c r="EU321" s="57"/>
      <c r="EV321" s="57"/>
      <c r="EW321" s="57"/>
      <c r="EX321" s="57"/>
      <c r="EY321" s="57"/>
    </row>
    <row r="322" spans="2:155" ht="14.5" customHeight="1" x14ac:dyDescent="0.35">
      <c r="B322" s="62"/>
      <c r="C322" s="62"/>
      <c r="D322" s="62"/>
      <c r="E322" s="62"/>
      <c r="F322" s="62"/>
      <c r="G322" s="62"/>
      <c r="H322" s="62"/>
      <c r="I322" s="62"/>
      <c r="J322" s="62"/>
      <c r="K322" s="62"/>
      <c r="L322" s="62"/>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c r="DN322" s="57"/>
      <c r="DO322" s="57"/>
      <c r="DP322" s="57"/>
      <c r="DQ322" s="57"/>
      <c r="DR322" s="57"/>
      <c r="DS322" s="57"/>
      <c r="DT322" s="57"/>
      <c r="DU322" s="57"/>
      <c r="DV322" s="57"/>
      <c r="DW322" s="57"/>
      <c r="DX322" s="57"/>
      <c r="DY322" s="57"/>
      <c r="DZ322" s="57"/>
      <c r="EA322" s="57"/>
      <c r="EB322" s="57"/>
      <c r="EC322" s="57"/>
      <c r="ED322" s="57"/>
      <c r="EE322" s="57"/>
      <c r="EF322" s="57"/>
      <c r="EG322" s="57"/>
      <c r="EH322" s="57"/>
      <c r="EI322" s="57"/>
      <c r="EJ322" s="57"/>
      <c r="EK322" s="57"/>
      <c r="EL322" s="57"/>
      <c r="EM322" s="57"/>
      <c r="EN322" s="57"/>
      <c r="EO322" s="57"/>
      <c r="EP322" s="57"/>
      <c r="EQ322" s="57"/>
      <c r="ER322" s="57"/>
      <c r="ES322" s="57"/>
      <c r="ET322" s="57"/>
      <c r="EU322" s="57"/>
      <c r="EV322" s="57"/>
      <c r="EW322" s="57"/>
      <c r="EX322" s="57"/>
      <c r="EY322" s="57"/>
    </row>
    <row r="323" spans="2:155" ht="14.5" customHeight="1" x14ac:dyDescent="0.35">
      <c r="B323" s="62"/>
      <c r="C323" s="62"/>
      <c r="D323" s="62"/>
      <c r="E323" s="62"/>
      <c r="F323" s="62"/>
      <c r="G323" s="62"/>
      <c r="H323" s="62"/>
      <c r="I323" s="62"/>
      <c r="J323" s="62"/>
      <c r="K323" s="62"/>
      <c r="L323" s="62"/>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c r="CJ323" s="57"/>
      <c r="CK323" s="57"/>
      <c r="CL323" s="57"/>
      <c r="CM323" s="57"/>
      <c r="CN323" s="57"/>
      <c r="CO323" s="57"/>
      <c r="CP323" s="57"/>
      <c r="CQ323" s="57"/>
      <c r="CR323" s="57"/>
      <c r="CS323" s="57"/>
      <c r="CT323" s="57"/>
      <c r="CU323" s="57"/>
      <c r="CV323" s="57"/>
      <c r="CW323" s="57"/>
      <c r="CX323" s="57"/>
      <c r="CY323" s="57"/>
      <c r="CZ323" s="57"/>
      <c r="DA323" s="57"/>
      <c r="DB323" s="57"/>
      <c r="DC323" s="57"/>
      <c r="DD323" s="57"/>
      <c r="DE323" s="57"/>
      <c r="DF323" s="57"/>
      <c r="DG323" s="57"/>
      <c r="DH323" s="57"/>
      <c r="DI323" s="57"/>
      <c r="DJ323" s="57"/>
      <c r="DK323" s="57"/>
      <c r="DL323" s="57"/>
      <c r="DM323" s="57"/>
      <c r="DN323" s="57"/>
      <c r="DO323" s="57"/>
      <c r="DP323" s="57"/>
      <c r="DQ323" s="57"/>
      <c r="DR323" s="57"/>
      <c r="DS323" s="57"/>
      <c r="DT323" s="57"/>
      <c r="DU323" s="57"/>
      <c r="DV323" s="57"/>
      <c r="DW323" s="57"/>
      <c r="DX323" s="57"/>
      <c r="DY323" s="57"/>
      <c r="DZ323" s="57"/>
      <c r="EA323" s="57"/>
      <c r="EB323" s="57"/>
      <c r="EC323" s="57"/>
      <c r="ED323" s="57"/>
      <c r="EE323" s="57"/>
      <c r="EF323" s="57"/>
      <c r="EG323" s="57"/>
      <c r="EH323" s="57"/>
      <c r="EI323" s="57"/>
      <c r="EJ323" s="57"/>
      <c r="EK323" s="57"/>
      <c r="EL323" s="57"/>
      <c r="EM323" s="57"/>
      <c r="EN323" s="57"/>
      <c r="EO323" s="57"/>
      <c r="EP323" s="57"/>
      <c r="EQ323" s="57"/>
      <c r="ER323" s="57"/>
      <c r="ES323" s="57"/>
      <c r="ET323" s="57"/>
      <c r="EU323" s="57"/>
      <c r="EV323" s="57"/>
      <c r="EW323" s="57"/>
      <c r="EX323" s="57"/>
      <c r="EY323" s="57"/>
    </row>
    <row r="324" spans="2:155" ht="14.5" customHeight="1" x14ac:dyDescent="0.35">
      <c r="B324" s="62"/>
      <c r="C324" s="62"/>
      <c r="D324" s="62"/>
      <c r="E324" s="62"/>
      <c r="F324" s="62"/>
      <c r="G324" s="62"/>
      <c r="H324" s="62"/>
      <c r="I324" s="62"/>
      <c r="J324" s="62"/>
      <c r="K324" s="62"/>
      <c r="L324" s="62"/>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c r="CF324" s="57"/>
      <c r="CG324" s="57"/>
      <c r="CH324" s="57"/>
      <c r="CI324" s="57"/>
      <c r="CJ324" s="57"/>
      <c r="CK324" s="57"/>
      <c r="CL324" s="57"/>
      <c r="CM324" s="57"/>
      <c r="CN324" s="57"/>
      <c r="CO324" s="57"/>
      <c r="CP324" s="57"/>
      <c r="CQ324" s="57"/>
      <c r="CR324" s="57"/>
      <c r="CS324" s="57"/>
      <c r="CT324" s="57"/>
      <c r="CU324" s="57"/>
      <c r="CV324" s="57"/>
      <c r="CW324" s="57"/>
      <c r="CX324" s="57"/>
      <c r="CY324" s="57"/>
      <c r="CZ324" s="57"/>
      <c r="DA324" s="57"/>
      <c r="DB324" s="57"/>
      <c r="DC324" s="57"/>
      <c r="DD324" s="57"/>
      <c r="DE324" s="57"/>
      <c r="DF324" s="57"/>
      <c r="DG324" s="57"/>
      <c r="DH324" s="57"/>
      <c r="DI324" s="57"/>
      <c r="DJ324" s="57"/>
      <c r="DK324" s="57"/>
      <c r="DL324" s="57"/>
      <c r="DM324" s="57"/>
      <c r="DN324" s="57"/>
      <c r="DO324" s="57"/>
      <c r="DP324" s="57"/>
      <c r="DQ324" s="57"/>
      <c r="DR324" s="57"/>
      <c r="DS324" s="57"/>
      <c r="DT324" s="57"/>
      <c r="DU324" s="57"/>
      <c r="DV324" s="57"/>
      <c r="DW324" s="57"/>
      <c r="DX324" s="57"/>
      <c r="DY324" s="57"/>
      <c r="DZ324" s="57"/>
      <c r="EA324" s="57"/>
      <c r="EB324" s="57"/>
      <c r="EC324" s="57"/>
      <c r="ED324" s="57"/>
      <c r="EE324" s="57"/>
      <c r="EF324" s="57"/>
      <c r="EG324" s="57"/>
      <c r="EH324" s="57"/>
      <c r="EI324" s="57"/>
      <c r="EJ324" s="57"/>
      <c r="EK324" s="57"/>
      <c r="EL324" s="57"/>
      <c r="EM324" s="57"/>
      <c r="EN324" s="57"/>
      <c r="EO324" s="57"/>
      <c r="EP324" s="57"/>
      <c r="EQ324" s="57"/>
      <c r="ER324" s="57"/>
      <c r="ES324" s="57"/>
      <c r="ET324" s="57"/>
      <c r="EU324" s="57"/>
      <c r="EV324" s="57"/>
      <c r="EW324" s="57"/>
      <c r="EX324" s="57"/>
      <c r="EY324" s="57"/>
    </row>
    <row r="325" spans="2:155" ht="14.5" customHeight="1" x14ac:dyDescent="0.35">
      <c r="B325" s="62"/>
      <c r="C325" s="62"/>
      <c r="D325" s="62"/>
      <c r="E325" s="62"/>
      <c r="F325" s="62"/>
      <c r="G325" s="62"/>
      <c r="H325" s="62"/>
      <c r="I325" s="62"/>
      <c r="J325" s="62"/>
      <c r="K325" s="62"/>
      <c r="L325" s="62"/>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c r="DK325" s="57"/>
      <c r="DL325" s="57"/>
      <c r="DM325" s="57"/>
      <c r="DN325" s="57"/>
      <c r="DO325" s="57"/>
      <c r="DP325" s="57"/>
      <c r="DQ325" s="57"/>
      <c r="DR325" s="57"/>
      <c r="DS325" s="57"/>
      <c r="DT325" s="57"/>
      <c r="DU325" s="57"/>
      <c r="DV325" s="57"/>
      <c r="DW325" s="57"/>
      <c r="DX325" s="57"/>
      <c r="DY325" s="57"/>
      <c r="DZ325" s="57"/>
      <c r="EA325" s="57"/>
      <c r="EB325" s="57"/>
      <c r="EC325" s="57"/>
      <c r="ED325" s="57"/>
      <c r="EE325" s="57"/>
      <c r="EF325" s="57"/>
      <c r="EG325" s="57"/>
      <c r="EH325" s="57"/>
      <c r="EI325" s="57"/>
      <c r="EJ325" s="57"/>
      <c r="EK325" s="57"/>
      <c r="EL325" s="57"/>
      <c r="EM325" s="57"/>
      <c r="EN325" s="57"/>
      <c r="EO325" s="57"/>
      <c r="EP325" s="57"/>
      <c r="EQ325" s="57"/>
      <c r="ER325" s="57"/>
      <c r="ES325" s="57"/>
      <c r="ET325" s="57"/>
      <c r="EU325" s="57"/>
      <c r="EV325" s="57"/>
      <c r="EW325" s="57"/>
      <c r="EX325" s="57"/>
      <c r="EY325" s="57"/>
    </row>
    <row r="326" spans="2:155" ht="14.5" customHeight="1" x14ac:dyDescent="0.35">
      <c r="B326" s="62"/>
      <c r="C326" s="62"/>
      <c r="D326" s="62"/>
      <c r="E326" s="62"/>
      <c r="F326" s="62"/>
      <c r="G326" s="62"/>
      <c r="H326" s="62"/>
      <c r="I326" s="62"/>
      <c r="J326" s="62"/>
      <c r="K326" s="62"/>
      <c r="L326" s="62"/>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c r="DC326" s="57"/>
      <c r="DD326" s="57"/>
      <c r="DE326" s="57"/>
      <c r="DF326" s="57"/>
      <c r="DG326" s="57"/>
      <c r="DH326" s="57"/>
      <c r="DI326" s="57"/>
      <c r="DJ326" s="57"/>
      <c r="DK326" s="57"/>
      <c r="DL326" s="57"/>
      <c r="DM326" s="57"/>
      <c r="DN326" s="57"/>
      <c r="DO326" s="57"/>
      <c r="DP326" s="57"/>
      <c r="DQ326" s="57"/>
      <c r="DR326" s="57"/>
      <c r="DS326" s="57"/>
      <c r="DT326" s="57"/>
      <c r="DU326" s="57"/>
      <c r="DV326" s="57"/>
      <c r="DW326" s="57"/>
      <c r="DX326" s="57"/>
      <c r="DY326" s="57"/>
      <c r="DZ326" s="57"/>
      <c r="EA326" s="57"/>
      <c r="EB326" s="57"/>
      <c r="EC326" s="57"/>
      <c r="ED326" s="57"/>
      <c r="EE326" s="57"/>
      <c r="EF326" s="57"/>
      <c r="EG326" s="57"/>
      <c r="EH326" s="57"/>
      <c r="EI326" s="57"/>
      <c r="EJ326" s="57"/>
      <c r="EK326" s="57"/>
      <c r="EL326" s="57"/>
      <c r="EM326" s="57"/>
      <c r="EN326" s="57"/>
      <c r="EO326" s="57"/>
      <c r="EP326" s="57"/>
      <c r="EQ326" s="57"/>
      <c r="ER326" s="57"/>
      <c r="ES326" s="57"/>
      <c r="ET326" s="57"/>
      <c r="EU326" s="57"/>
      <c r="EV326" s="57"/>
      <c r="EW326" s="57"/>
      <c r="EX326" s="57"/>
      <c r="EY326" s="57"/>
    </row>
    <row r="327" spans="2:155" ht="14.5" customHeight="1" x14ac:dyDescent="0.35">
      <c r="B327" s="62"/>
      <c r="C327" s="62"/>
      <c r="D327" s="62"/>
      <c r="E327" s="62"/>
      <c r="F327" s="62"/>
      <c r="G327" s="62"/>
      <c r="H327" s="62"/>
      <c r="I327" s="62"/>
      <c r="J327" s="62"/>
      <c r="K327" s="62"/>
      <c r="L327" s="62"/>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57"/>
      <c r="CS327" s="57"/>
      <c r="CT327" s="57"/>
      <c r="CU327" s="57"/>
      <c r="CV327" s="57"/>
      <c r="CW327" s="57"/>
      <c r="CX327" s="57"/>
      <c r="CY327" s="57"/>
      <c r="CZ327" s="57"/>
      <c r="DA327" s="57"/>
      <c r="DB327" s="57"/>
      <c r="DC327" s="57"/>
      <c r="DD327" s="57"/>
      <c r="DE327" s="57"/>
      <c r="DF327" s="57"/>
      <c r="DG327" s="57"/>
      <c r="DH327" s="57"/>
      <c r="DI327" s="57"/>
      <c r="DJ327" s="57"/>
      <c r="DK327" s="57"/>
      <c r="DL327" s="57"/>
      <c r="DM327" s="57"/>
      <c r="DN327" s="57"/>
      <c r="DO327" s="57"/>
      <c r="DP327" s="57"/>
      <c r="DQ327" s="57"/>
      <c r="DR327" s="57"/>
      <c r="DS327" s="57"/>
      <c r="DT327" s="57"/>
      <c r="DU327" s="57"/>
      <c r="DV327" s="57"/>
      <c r="DW327" s="57"/>
      <c r="DX327" s="57"/>
      <c r="DY327" s="57"/>
      <c r="DZ327" s="57"/>
      <c r="EA327" s="57"/>
      <c r="EB327" s="57"/>
      <c r="EC327" s="57"/>
      <c r="ED327" s="57"/>
      <c r="EE327" s="57"/>
      <c r="EF327" s="57"/>
      <c r="EG327" s="57"/>
      <c r="EH327" s="57"/>
      <c r="EI327" s="57"/>
      <c r="EJ327" s="57"/>
      <c r="EK327" s="57"/>
      <c r="EL327" s="57"/>
      <c r="EM327" s="57"/>
      <c r="EN327" s="57"/>
      <c r="EO327" s="57"/>
      <c r="EP327" s="57"/>
      <c r="EQ327" s="57"/>
      <c r="ER327" s="57"/>
      <c r="ES327" s="57"/>
      <c r="ET327" s="57"/>
      <c r="EU327" s="57"/>
      <c r="EV327" s="57"/>
      <c r="EW327" s="57"/>
      <c r="EX327" s="57"/>
      <c r="EY327" s="57"/>
    </row>
    <row r="328" spans="2:155" ht="14.5" customHeight="1" x14ac:dyDescent="0.35">
      <c r="B328" s="62"/>
      <c r="C328" s="62"/>
      <c r="D328" s="62"/>
      <c r="E328" s="62"/>
      <c r="F328" s="62"/>
      <c r="G328" s="62"/>
      <c r="H328" s="62"/>
      <c r="I328" s="62"/>
      <c r="J328" s="62"/>
      <c r="K328" s="62"/>
      <c r="L328" s="62"/>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57"/>
      <c r="CS328" s="57"/>
      <c r="CT328" s="57"/>
      <c r="CU328" s="57"/>
      <c r="CV328" s="57"/>
      <c r="CW328" s="57"/>
      <c r="CX328" s="57"/>
      <c r="CY328" s="57"/>
      <c r="CZ328" s="57"/>
      <c r="DA328" s="57"/>
      <c r="DB328" s="57"/>
      <c r="DC328" s="57"/>
      <c r="DD328" s="57"/>
      <c r="DE328" s="57"/>
      <c r="DF328" s="57"/>
      <c r="DG328" s="57"/>
      <c r="DH328" s="57"/>
      <c r="DI328" s="57"/>
      <c r="DJ328" s="57"/>
      <c r="DK328" s="57"/>
      <c r="DL328" s="57"/>
      <c r="DM328" s="57"/>
      <c r="DN328" s="57"/>
      <c r="DO328" s="57"/>
      <c r="DP328" s="57"/>
      <c r="DQ328" s="57"/>
      <c r="DR328" s="57"/>
      <c r="DS328" s="57"/>
      <c r="DT328" s="57"/>
      <c r="DU328" s="57"/>
      <c r="DV328" s="57"/>
      <c r="DW328" s="57"/>
      <c r="DX328" s="57"/>
      <c r="DY328" s="57"/>
      <c r="DZ328" s="57"/>
      <c r="EA328" s="57"/>
      <c r="EB328" s="57"/>
      <c r="EC328" s="57"/>
      <c r="ED328" s="57"/>
      <c r="EE328" s="57"/>
      <c r="EF328" s="57"/>
      <c r="EG328" s="57"/>
      <c r="EH328" s="57"/>
      <c r="EI328" s="57"/>
      <c r="EJ328" s="57"/>
      <c r="EK328" s="57"/>
      <c r="EL328" s="57"/>
      <c r="EM328" s="57"/>
      <c r="EN328" s="57"/>
      <c r="EO328" s="57"/>
      <c r="EP328" s="57"/>
      <c r="EQ328" s="57"/>
      <c r="ER328" s="57"/>
      <c r="ES328" s="57"/>
      <c r="ET328" s="57"/>
      <c r="EU328" s="57"/>
      <c r="EV328" s="57"/>
      <c r="EW328" s="57"/>
      <c r="EX328" s="57"/>
      <c r="EY328" s="57"/>
    </row>
    <row r="329" spans="2:155" ht="14.5" customHeight="1" x14ac:dyDescent="0.35">
      <c r="B329" s="62"/>
      <c r="C329" s="62"/>
      <c r="D329" s="62"/>
      <c r="E329" s="62"/>
      <c r="F329" s="62"/>
      <c r="G329" s="62"/>
      <c r="H329" s="62"/>
      <c r="I329" s="62"/>
      <c r="J329" s="62"/>
      <c r="K329" s="62"/>
      <c r="L329" s="62"/>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c r="DN329" s="57"/>
      <c r="DO329" s="57"/>
      <c r="DP329" s="57"/>
      <c r="DQ329" s="57"/>
      <c r="DR329" s="57"/>
      <c r="DS329" s="57"/>
      <c r="DT329" s="57"/>
      <c r="DU329" s="57"/>
      <c r="DV329" s="57"/>
      <c r="DW329" s="57"/>
      <c r="DX329" s="57"/>
      <c r="DY329" s="57"/>
      <c r="DZ329" s="57"/>
      <c r="EA329" s="57"/>
      <c r="EB329" s="57"/>
      <c r="EC329" s="57"/>
      <c r="ED329" s="57"/>
      <c r="EE329" s="57"/>
      <c r="EF329" s="57"/>
      <c r="EG329" s="57"/>
      <c r="EH329" s="57"/>
      <c r="EI329" s="57"/>
      <c r="EJ329" s="57"/>
      <c r="EK329" s="57"/>
      <c r="EL329" s="57"/>
      <c r="EM329" s="57"/>
      <c r="EN329" s="57"/>
      <c r="EO329" s="57"/>
      <c r="EP329" s="57"/>
      <c r="EQ329" s="57"/>
      <c r="ER329" s="57"/>
      <c r="ES329" s="57"/>
      <c r="ET329" s="57"/>
      <c r="EU329" s="57"/>
      <c r="EV329" s="57"/>
      <c r="EW329" s="57"/>
      <c r="EX329" s="57"/>
      <c r="EY329" s="57"/>
    </row>
    <row r="330" spans="2:155" ht="14.5" customHeight="1" x14ac:dyDescent="0.35">
      <c r="B330" s="62"/>
      <c r="C330" s="62"/>
      <c r="D330" s="62"/>
      <c r="E330" s="62"/>
      <c r="F330" s="62"/>
      <c r="G330" s="62"/>
      <c r="H330" s="62"/>
      <c r="I330" s="62"/>
      <c r="J330" s="62"/>
      <c r="K330" s="62"/>
      <c r="L330" s="62"/>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c r="DN330" s="57"/>
      <c r="DO330" s="57"/>
      <c r="DP330" s="57"/>
      <c r="DQ330" s="57"/>
      <c r="DR330" s="57"/>
      <c r="DS330" s="57"/>
      <c r="DT330" s="57"/>
      <c r="DU330" s="57"/>
      <c r="DV330" s="57"/>
      <c r="DW330" s="57"/>
      <c r="DX330" s="57"/>
      <c r="DY330" s="57"/>
      <c r="DZ330" s="57"/>
      <c r="EA330" s="57"/>
      <c r="EB330" s="57"/>
      <c r="EC330" s="57"/>
      <c r="ED330" s="57"/>
      <c r="EE330" s="57"/>
      <c r="EF330" s="57"/>
      <c r="EG330" s="57"/>
      <c r="EH330" s="57"/>
      <c r="EI330" s="57"/>
      <c r="EJ330" s="57"/>
      <c r="EK330" s="57"/>
      <c r="EL330" s="57"/>
      <c r="EM330" s="57"/>
      <c r="EN330" s="57"/>
      <c r="EO330" s="57"/>
      <c r="EP330" s="57"/>
      <c r="EQ330" s="57"/>
      <c r="ER330" s="57"/>
      <c r="ES330" s="57"/>
      <c r="ET330" s="57"/>
      <c r="EU330" s="57"/>
      <c r="EV330" s="57"/>
      <c r="EW330" s="57"/>
      <c r="EX330" s="57"/>
      <c r="EY330" s="57"/>
    </row>
    <row r="331" spans="2:155" ht="14.5" customHeight="1" x14ac:dyDescent="0.35">
      <c r="B331" s="62"/>
      <c r="C331" s="62"/>
      <c r="D331" s="62"/>
      <c r="E331" s="62"/>
      <c r="F331" s="62"/>
      <c r="G331" s="62"/>
      <c r="H331" s="62"/>
      <c r="I331" s="62"/>
      <c r="J331" s="62"/>
      <c r="K331" s="62"/>
      <c r="L331" s="62"/>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c r="CJ331" s="57"/>
      <c r="CK331" s="57"/>
      <c r="CL331" s="57"/>
      <c r="CM331" s="57"/>
      <c r="CN331" s="57"/>
      <c r="CO331" s="57"/>
      <c r="CP331" s="57"/>
      <c r="CQ331" s="57"/>
      <c r="CR331" s="57"/>
      <c r="CS331" s="57"/>
      <c r="CT331" s="57"/>
      <c r="CU331" s="57"/>
      <c r="CV331" s="57"/>
      <c r="CW331" s="57"/>
      <c r="CX331" s="57"/>
      <c r="CY331" s="57"/>
      <c r="CZ331" s="57"/>
      <c r="DA331" s="57"/>
      <c r="DB331" s="57"/>
      <c r="DC331" s="57"/>
      <c r="DD331" s="57"/>
      <c r="DE331" s="57"/>
      <c r="DF331" s="57"/>
      <c r="DG331" s="57"/>
      <c r="DH331" s="57"/>
      <c r="DI331" s="57"/>
      <c r="DJ331" s="57"/>
      <c r="DK331" s="57"/>
      <c r="DL331" s="57"/>
      <c r="DM331" s="57"/>
      <c r="DN331" s="57"/>
      <c r="DO331" s="57"/>
      <c r="DP331" s="57"/>
      <c r="DQ331" s="57"/>
      <c r="DR331" s="57"/>
      <c r="DS331" s="57"/>
      <c r="DT331" s="57"/>
      <c r="DU331" s="57"/>
      <c r="DV331" s="57"/>
      <c r="DW331" s="57"/>
      <c r="DX331" s="57"/>
      <c r="DY331" s="57"/>
      <c r="DZ331" s="57"/>
      <c r="EA331" s="57"/>
      <c r="EB331" s="57"/>
      <c r="EC331" s="57"/>
      <c r="ED331" s="57"/>
      <c r="EE331" s="57"/>
      <c r="EF331" s="57"/>
      <c r="EG331" s="57"/>
      <c r="EH331" s="57"/>
      <c r="EI331" s="57"/>
      <c r="EJ331" s="57"/>
      <c r="EK331" s="57"/>
      <c r="EL331" s="57"/>
      <c r="EM331" s="57"/>
      <c r="EN331" s="57"/>
      <c r="EO331" s="57"/>
      <c r="EP331" s="57"/>
      <c r="EQ331" s="57"/>
      <c r="ER331" s="57"/>
      <c r="ES331" s="57"/>
      <c r="ET331" s="57"/>
      <c r="EU331" s="57"/>
      <c r="EV331" s="57"/>
      <c r="EW331" s="57"/>
      <c r="EX331" s="57"/>
      <c r="EY331" s="57"/>
    </row>
    <row r="332" spans="2:155" ht="14.5" customHeight="1" x14ac:dyDescent="0.35">
      <c r="B332" s="62"/>
      <c r="C332" s="62"/>
      <c r="D332" s="62"/>
      <c r="E332" s="62"/>
      <c r="F332" s="62"/>
      <c r="G332" s="62"/>
      <c r="H332" s="62"/>
      <c r="I332" s="62"/>
      <c r="J332" s="62"/>
      <c r="K332" s="62"/>
      <c r="L332" s="62"/>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57"/>
      <c r="CP332" s="57"/>
      <c r="CQ332" s="57"/>
      <c r="CR332" s="57"/>
      <c r="CS332" s="57"/>
      <c r="CT332" s="57"/>
      <c r="CU332" s="57"/>
      <c r="CV332" s="57"/>
      <c r="CW332" s="57"/>
      <c r="CX332" s="57"/>
      <c r="CY332" s="57"/>
      <c r="CZ332" s="57"/>
      <c r="DA332" s="57"/>
      <c r="DB332" s="57"/>
      <c r="DC332" s="57"/>
      <c r="DD332" s="57"/>
      <c r="DE332" s="57"/>
      <c r="DF332" s="57"/>
      <c r="DG332" s="57"/>
      <c r="DH332" s="57"/>
      <c r="DI332" s="57"/>
      <c r="DJ332" s="57"/>
      <c r="DK332" s="57"/>
      <c r="DL332" s="57"/>
      <c r="DM332" s="57"/>
      <c r="DN332" s="57"/>
      <c r="DO332" s="57"/>
      <c r="DP332" s="57"/>
      <c r="DQ332" s="57"/>
      <c r="DR332" s="57"/>
      <c r="DS332" s="57"/>
      <c r="DT332" s="57"/>
      <c r="DU332" s="57"/>
      <c r="DV332" s="57"/>
      <c r="DW332" s="57"/>
      <c r="DX332" s="57"/>
      <c r="DY332" s="57"/>
      <c r="DZ332" s="57"/>
      <c r="EA332" s="57"/>
      <c r="EB332" s="57"/>
      <c r="EC332" s="57"/>
      <c r="ED332" s="57"/>
      <c r="EE332" s="57"/>
      <c r="EF332" s="57"/>
      <c r="EG332" s="57"/>
      <c r="EH332" s="57"/>
      <c r="EI332" s="57"/>
      <c r="EJ332" s="57"/>
      <c r="EK332" s="57"/>
      <c r="EL332" s="57"/>
      <c r="EM332" s="57"/>
      <c r="EN332" s="57"/>
      <c r="EO332" s="57"/>
      <c r="EP332" s="57"/>
      <c r="EQ332" s="57"/>
      <c r="ER332" s="57"/>
      <c r="ES332" s="57"/>
      <c r="ET332" s="57"/>
      <c r="EU332" s="57"/>
      <c r="EV332" s="57"/>
      <c r="EW332" s="57"/>
      <c r="EX332" s="57"/>
      <c r="EY332" s="57"/>
    </row>
    <row r="333" spans="2:155" ht="14.5" customHeight="1" x14ac:dyDescent="0.35">
      <c r="B333" s="62"/>
      <c r="C333" s="62"/>
      <c r="D333" s="62"/>
      <c r="E333" s="62"/>
      <c r="F333" s="62"/>
      <c r="G333" s="62"/>
      <c r="H333" s="62"/>
      <c r="I333" s="62"/>
      <c r="J333" s="62"/>
      <c r="K333" s="62"/>
      <c r="L333" s="62"/>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c r="CJ333" s="57"/>
      <c r="CK333" s="57"/>
      <c r="CL333" s="57"/>
      <c r="CM333" s="57"/>
      <c r="CN333" s="57"/>
      <c r="CO333" s="57"/>
      <c r="CP333" s="57"/>
      <c r="CQ333" s="57"/>
      <c r="CR333" s="57"/>
      <c r="CS333" s="57"/>
      <c r="CT333" s="57"/>
      <c r="CU333" s="57"/>
      <c r="CV333" s="57"/>
      <c r="CW333" s="57"/>
      <c r="CX333" s="57"/>
      <c r="CY333" s="57"/>
      <c r="CZ333" s="57"/>
      <c r="DA333" s="57"/>
      <c r="DB333" s="57"/>
      <c r="DC333" s="57"/>
      <c r="DD333" s="57"/>
      <c r="DE333" s="57"/>
      <c r="DF333" s="57"/>
      <c r="DG333" s="57"/>
      <c r="DH333" s="57"/>
      <c r="DI333" s="57"/>
      <c r="DJ333" s="57"/>
      <c r="DK333" s="57"/>
      <c r="DL333" s="57"/>
      <c r="DM333" s="57"/>
      <c r="DN333" s="57"/>
      <c r="DO333" s="57"/>
      <c r="DP333" s="57"/>
      <c r="DQ333" s="57"/>
      <c r="DR333" s="57"/>
      <c r="DS333" s="57"/>
      <c r="DT333" s="57"/>
      <c r="DU333" s="57"/>
      <c r="DV333" s="57"/>
      <c r="DW333" s="57"/>
      <c r="DX333" s="57"/>
      <c r="DY333" s="57"/>
      <c r="DZ333" s="57"/>
      <c r="EA333" s="57"/>
      <c r="EB333" s="57"/>
      <c r="EC333" s="57"/>
      <c r="ED333" s="57"/>
      <c r="EE333" s="57"/>
      <c r="EF333" s="57"/>
      <c r="EG333" s="57"/>
      <c r="EH333" s="57"/>
      <c r="EI333" s="57"/>
      <c r="EJ333" s="57"/>
      <c r="EK333" s="57"/>
      <c r="EL333" s="57"/>
      <c r="EM333" s="57"/>
      <c r="EN333" s="57"/>
      <c r="EO333" s="57"/>
      <c r="EP333" s="57"/>
      <c r="EQ333" s="57"/>
      <c r="ER333" s="57"/>
      <c r="ES333" s="57"/>
      <c r="ET333" s="57"/>
      <c r="EU333" s="57"/>
      <c r="EV333" s="57"/>
      <c r="EW333" s="57"/>
      <c r="EX333" s="57"/>
      <c r="EY333" s="57"/>
    </row>
    <row r="334" spans="2:155" ht="14.5" customHeight="1" x14ac:dyDescent="0.35">
      <c r="B334" s="62"/>
      <c r="C334" s="62"/>
      <c r="D334" s="62"/>
      <c r="E334" s="62"/>
      <c r="F334" s="62"/>
      <c r="G334" s="62"/>
      <c r="H334" s="62"/>
      <c r="I334" s="62"/>
      <c r="J334" s="62"/>
      <c r="K334" s="62"/>
      <c r="L334" s="62"/>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c r="CJ334" s="57"/>
      <c r="CK334" s="57"/>
      <c r="CL334" s="57"/>
      <c r="CM334" s="57"/>
      <c r="CN334" s="57"/>
      <c r="CO334" s="57"/>
      <c r="CP334" s="57"/>
      <c r="CQ334" s="57"/>
      <c r="CR334" s="57"/>
      <c r="CS334" s="57"/>
      <c r="CT334" s="57"/>
      <c r="CU334" s="57"/>
      <c r="CV334" s="57"/>
      <c r="CW334" s="57"/>
      <c r="CX334" s="57"/>
      <c r="CY334" s="57"/>
      <c r="CZ334" s="57"/>
      <c r="DA334" s="57"/>
      <c r="DB334" s="57"/>
      <c r="DC334" s="57"/>
      <c r="DD334" s="57"/>
      <c r="DE334" s="57"/>
      <c r="DF334" s="57"/>
      <c r="DG334" s="57"/>
      <c r="DH334" s="57"/>
      <c r="DI334" s="57"/>
      <c r="DJ334" s="57"/>
      <c r="DK334" s="57"/>
      <c r="DL334" s="57"/>
      <c r="DM334" s="57"/>
      <c r="DN334" s="57"/>
      <c r="DO334" s="57"/>
      <c r="DP334" s="57"/>
      <c r="DQ334" s="57"/>
      <c r="DR334" s="57"/>
      <c r="DS334" s="57"/>
      <c r="DT334" s="57"/>
      <c r="DU334" s="57"/>
      <c r="DV334" s="57"/>
      <c r="DW334" s="57"/>
      <c r="DX334" s="57"/>
      <c r="DY334" s="57"/>
      <c r="DZ334" s="57"/>
      <c r="EA334" s="57"/>
      <c r="EB334" s="57"/>
      <c r="EC334" s="57"/>
      <c r="ED334" s="57"/>
      <c r="EE334" s="57"/>
      <c r="EF334" s="57"/>
      <c r="EG334" s="57"/>
      <c r="EH334" s="57"/>
      <c r="EI334" s="57"/>
      <c r="EJ334" s="57"/>
      <c r="EK334" s="57"/>
      <c r="EL334" s="57"/>
      <c r="EM334" s="57"/>
      <c r="EN334" s="57"/>
      <c r="EO334" s="57"/>
      <c r="EP334" s="57"/>
      <c r="EQ334" s="57"/>
      <c r="ER334" s="57"/>
      <c r="ES334" s="57"/>
      <c r="ET334" s="57"/>
      <c r="EU334" s="57"/>
      <c r="EV334" s="57"/>
      <c r="EW334" s="57"/>
      <c r="EX334" s="57"/>
      <c r="EY334" s="57"/>
    </row>
    <row r="335" spans="2:155" ht="14.5" customHeight="1" x14ac:dyDescent="0.35">
      <c r="B335" s="62"/>
      <c r="C335" s="62"/>
      <c r="D335" s="62"/>
      <c r="E335" s="62"/>
      <c r="F335" s="62"/>
      <c r="G335" s="62"/>
      <c r="H335" s="62"/>
      <c r="I335" s="62"/>
      <c r="J335" s="62"/>
      <c r="K335" s="62"/>
      <c r="L335" s="62"/>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c r="CJ335" s="57"/>
      <c r="CK335" s="57"/>
      <c r="CL335" s="57"/>
      <c r="CM335" s="57"/>
      <c r="CN335" s="57"/>
      <c r="CO335" s="57"/>
      <c r="CP335" s="57"/>
      <c r="CQ335" s="57"/>
      <c r="CR335" s="57"/>
      <c r="CS335" s="57"/>
      <c r="CT335" s="57"/>
      <c r="CU335" s="57"/>
      <c r="CV335" s="57"/>
      <c r="CW335" s="57"/>
      <c r="CX335" s="57"/>
      <c r="CY335" s="57"/>
      <c r="CZ335" s="57"/>
      <c r="DA335" s="57"/>
      <c r="DB335" s="57"/>
      <c r="DC335" s="57"/>
      <c r="DD335" s="57"/>
      <c r="DE335" s="57"/>
      <c r="DF335" s="57"/>
      <c r="DG335" s="57"/>
      <c r="DH335" s="57"/>
      <c r="DI335" s="57"/>
      <c r="DJ335" s="57"/>
      <c r="DK335" s="57"/>
      <c r="DL335" s="57"/>
      <c r="DM335" s="57"/>
      <c r="DN335" s="57"/>
      <c r="DO335" s="57"/>
      <c r="DP335" s="57"/>
      <c r="DQ335" s="57"/>
      <c r="DR335" s="57"/>
      <c r="DS335" s="57"/>
      <c r="DT335" s="57"/>
      <c r="DU335" s="57"/>
      <c r="DV335" s="57"/>
      <c r="DW335" s="57"/>
      <c r="DX335" s="57"/>
      <c r="DY335" s="57"/>
      <c r="DZ335" s="57"/>
      <c r="EA335" s="57"/>
      <c r="EB335" s="57"/>
      <c r="EC335" s="57"/>
      <c r="ED335" s="57"/>
      <c r="EE335" s="57"/>
      <c r="EF335" s="57"/>
      <c r="EG335" s="57"/>
      <c r="EH335" s="57"/>
      <c r="EI335" s="57"/>
      <c r="EJ335" s="57"/>
      <c r="EK335" s="57"/>
      <c r="EL335" s="57"/>
      <c r="EM335" s="57"/>
      <c r="EN335" s="57"/>
      <c r="EO335" s="57"/>
      <c r="EP335" s="57"/>
      <c r="EQ335" s="57"/>
      <c r="ER335" s="57"/>
      <c r="ES335" s="57"/>
      <c r="ET335" s="57"/>
      <c r="EU335" s="57"/>
      <c r="EV335" s="57"/>
      <c r="EW335" s="57"/>
      <c r="EX335" s="57"/>
      <c r="EY335" s="57"/>
    </row>
    <row r="336" spans="2:155" ht="14.5" customHeight="1" x14ac:dyDescent="0.35">
      <c r="B336" s="62"/>
      <c r="C336" s="62"/>
      <c r="D336" s="62"/>
      <c r="E336" s="62"/>
      <c r="F336" s="62"/>
      <c r="G336" s="62"/>
      <c r="H336" s="62"/>
      <c r="I336" s="62"/>
      <c r="J336" s="62"/>
      <c r="K336" s="62"/>
      <c r="L336" s="62"/>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c r="CJ336" s="57"/>
      <c r="CK336" s="57"/>
      <c r="CL336" s="57"/>
      <c r="CM336" s="57"/>
      <c r="CN336" s="57"/>
      <c r="CO336" s="57"/>
      <c r="CP336" s="57"/>
      <c r="CQ336" s="57"/>
      <c r="CR336" s="57"/>
      <c r="CS336" s="57"/>
      <c r="CT336" s="57"/>
      <c r="CU336" s="57"/>
      <c r="CV336" s="57"/>
      <c r="CW336" s="57"/>
      <c r="CX336" s="57"/>
      <c r="CY336" s="57"/>
      <c r="CZ336" s="57"/>
      <c r="DA336" s="57"/>
      <c r="DB336" s="57"/>
      <c r="DC336" s="57"/>
      <c r="DD336" s="57"/>
      <c r="DE336" s="57"/>
      <c r="DF336" s="57"/>
      <c r="DG336" s="57"/>
      <c r="DH336" s="57"/>
      <c r="DI336" s="57"/>
      <c r="DJ336" s="57"/>
      <c r="DK336" s="57"/>
      <c r="DL336" s="57"/>
      <c r="DM336" s="57"/>
      <c r="DN336" s="57"/>
      <c r="DO336" s="57"/>
      <c r="DP336" s="57"/>
      <c r="DQ336" s="57"/>
      <c r="DR336" s="57"/>
      <c r="DS336" s="57"/>
      <c r="DT336" s="57"/>
      <c r="DU336" s="57"/>
      <c r="DV336" s="57"/>
      <c r="DW336" s="57"/>
      <c r="DX336" s="57"/>
      <c r="DY336" s="57"/>
      <c r="DZ336" s="57"/>
      <c r="EA336" s="57"/>
      <c r="EB336" s="57"/>
      <c r="EC336" s="57"/>
      <c r="ED336" s="57"/>
      <c r="EE336" s="57"/>
      <c r="EF336" s="57"/>
      <c r="EG336" s="57"/>
      <c r="EH336" s="57"/>
      <c r="EI336" s="57"/>
      <c r="EJ336" s="57"/>
      <c r="EK336" s="57"/>
      <c r="EL336" s="57"/>
      <c r="EM336" s="57"/>
      <c r="EN336" s="57"/>
      <c r="EO336" s="57"/>
      <c r="EP336" s="57"/>
      <c r="EQ336" s="57"/>
      <c r="ER336" s="57"/>
      <c r="ES336" s="57"/>
      <c r="ET336" s="57"/>
      <c r="EU336" s="57"/>
      <c r="EV336" s="57"/>
      <c r="EW336" s="57"/>
      <c r="EX336" s="57"/>
      <c r="EY336" s="57"/>
    </row>
    <row r="337" spans="2:155" ht="14.5" customHeight="1" x14ac:dyDescent="0.35">
      <c r="B337" s="62"/>
      <c r="C337" s="62"/>
      <c r="D337" s="62"/>
      <c r="E337" s="62"/>
      <c r="F337" s="62"/>
      <c r="G337" s="62"/>
      <c r="H337" s="62"/>
      <c r="I337" s="62"/>
      <c r="J337" s="62"/>
      <c r="K337" s="62"/>
      <c r="L337" s="62"/>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c r="CJ337" s="57"/>
      <c r="CK337" s="57"/>
      <c r="CL337" s="57"/>
      <c r="CM337" s="57"/>
      <c r="CN337" s="57"/>
      <c r="CO337" s="57"/>
      <c r="CP337" s="57"/>
      <c r="CQ337" s="57"/>
      <c r="CR337" s="57"/>
      <c r="CS337" s="57"/>
      <c r="CT337" s="57"/>
      <c r="CU337" s="57"/>
      <c r="CV337" s="57"/>
      <c r="CW337" s="57"/>
      <c r="CX337" s="57"/>
      <c r="CY337" s="57"/>
      <c r="CZ337" s="57"/>
      <c r="DA337" s="57"/>
      <c r="DB337" s="57"/>
      <c r="DC337" s="57"/>
      <c r="DD337" s="57"/>
      <c r="DE337" s="57"/>
      <c r="DF337" s="57"/>
      <c r="DG337" s="57"/>
      <c r="DH337" s="57"/>
      <c r="DI337" s="57"/>
      <c r="DJ337" s="57"/>
      <c r="DK337" s="57"/>
      <c r="DL337" s="57"/>
      <c r="DM337" s="57"/>
      <c r="DN337" s="57"/>
      <c r="DO337" s="57"/>
      <c r="DP337" s="57"/>
      <c r="DQ337" s="57"/>
      <c r="DR337" s="57"/>
      <c r="DS337" s="57"/>
      <c r="DT337" s="57"/>
      <c r="DU337" s="57"/>
      <c r="DV337" s="57"/>
      <c r="DW337" s="57"/>
      <c r="DX337" s="57"/>
      <c r="DY337" s="57"/>
      <c r="DZ337" s="57"/>
      <c r="EA337" s="57"/>
      <c r="EB337" s="57"/>
      <c r="EC337" s="57"/>
      <c r="ED337" s="57"/>
      <c r="EE337" s="57"/>
      <c r="EF337" s="57"/>
      <c r="EG337" s="57"/>
      <c r="EH337" s="57"/>
      <c r="EI337" s="57"/>
      <c r="EJ337" s="57"/>
      <c r="EK337" s="57"/>
      <c r="EL337" s="57"/>
      <c r="EM337" s="57"/>
      <c r="EN337" s="57"/>
      <c r="EO337" s="57"/>
      <c r="EP337" s="57"/>
      <c r="EQ337" s="57"/>
      <c r="ER337" s="57"/>
      <c r="ES337" s="57"/>
      <c r="ET337" s="57"/>
      <c r="EU337" s="57"/>
      <c r="EV337" s="57"/>
      <c r="EW337" s="57"/>
      <c r="EX337" s="57"/>
      <c r="EY337" s="57"/>
    </row>
    <row r="338" spans="2:155" ht="14.5" customHeight="1" x14ac:dyDescent="0.35">
      <c r="B338" s="62"/>
      <c r="C338" s="62"/>
      <c r="D338" s="62"/>
      <c r="E338" s="62"/>
      <c r="F338" s="62"/>
      <c r="G338" s="62"/>
      <c r="H338" s="62"/>
      <c r="I338" s="62"/>
      <c r="J338" s="62"/>
      <c r="K338" s="62"/>
      <c r="L338" s="62"/>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c r="CJ338" s="57"/>
      <c r="CK338" s="57"/>
      <c r="CL338" s="57"/>
      <c r="CM338" s="57"/>
      <c r="CN338" s="57"/>
      <c r="CO338" s="57"/>
      <c r="CP338" s="57"/>
      <c r="CQ338" s="57"/>
      <c r="CR338" s="57"/>
      <c r="CS338" s="57"/>
      <c r="CT338" s="57"/>
      <c r="CU338" s="57"/>
      <c r="CV338" s="57"/>
      <c r="CW338" s="57"/>
      <c r="CX338" s="57"/>
      <c r="CY338" s="57"/>
      <c r="CZ338" s="57"/>
      <c r="DA338" s="57"/>
      <c r="DB338" s="57"/>
      <c r="DC338" s="57"/>
      <c r="DD338" s="57"/>
      <c r="DE338" s="57"/>
      <c r="DF338" s="57"/>
      <c r="DG338" s="57"/>
      <c r="DH338" s="57"/>
      <c r="DI338" s="57"/>
      <c r="DJ338" s="57"/>
      <c r="DK338" s="57"/>
      <c r="DL338" s="57"/>
      <c r="DM338" s="57"/>
      <c r="DN338" s="57"/>
      <c r="DO338" s="57"/>
      <c r="DP338" s="57"/>
      <c r="DQ338" s="57"/>
      <c r="DR338" s="57"/>
      <c r="DS338" s="57"/>
      <c r="DT338" s="57"/>
      <c r="DU338" s="57"/>
      <c r="DV338" s="57"/>
      <c r="DW338" s="57"/>
      <c r="DX338" s="57"/>
      <c r="DY338" s="57"/>
      <c r="DZ338" s="57"/>
      <c r="EA338" s="57"/>
      <c r="EB338" s="57"/>
      <c r="EC338" s="57"/>
      <c r="ED338" s="57"/>
      <c r="EE338" s="57"/>
      <c r="EF338" s="57"/>
      <c r="EG338" s="57"/>
      <c r="EH338" s="57"/>
      <c r="EI338" s="57"/>
      <c r="EJ338" s="57"/>
      <c r="EK338" s="57"/>
      <c r="EL338" s="57"/>
      <c r="EM338" s="57"/>
      <c r="EN338" s="57"/>
      <c r="EO338" s="57"/>
      <c r="EP338" s="57"/>
      <c r="EQ338" s="57"/>
      <c r="ER338" s="57"/>
      <c r="ES338" s="57"/>
      <c r="ET338" s="57"/>
      <c r="EU338" s="57"/>
      <c r="EV338" s="57"/>
      <c r="EW338" s="57"/>
      <c r="EX338" s="57"/>
      <c r="EY338" s="57"/>
    </row>
    <row r="339" spans="2:155" ht="14.5" customHeight="1" x14ac:dyDescent="0.35">
      <c r="B339" s="62"/>
      <c r="C339" s="62"/>
      <c r="D339" s="62"/>
      <c r="E339" s="62"/>
      <c r="F339" s="62"/>
      <c r="G339" s="62"/>
      <c r="H339" s="62"/>
      <c r="I339" s="62"/>
      <c r="J339" s="62"/>
      <c r="K339" s="62"/>
      <c r="L339" s="62"/>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57"/>
      <c r="CS339" s="57"/>
      <c r="CT339" s="57"/>
      <c r="CU339" s="57"/>
      <c r="CV339" s="57"/>
      <c r="CW339" s="57"/>
      <c r="CX339" s="57"/>
      <c r="CY339" s="57"/>
      <c r="CZ339" s="57"/>
      <c r="DA339" s="57"/>
      <c r="DB339" s="57"/>
      <c r="DC339" s="57"/>
      <c r="DD339" s="57"/>
      <c r="DE339" s="57"/>
      <c r="DF339" s="57"/>
      <c r="DG339" s="57"/>
      <c r="DH339" s="57"/>
      <c r="DI339" s="57"/>
      <c r="DJ339" s="57"/>
      <c r="DK339" s="57"/>
      <c r="DL339" s="57"/>
      <c r="DM339" s="57"/>
      <c r="DN339" s="57"/>
      <c r="DO339" s="57"/>
      <c r="DP339" s="57"/>
      <c r="DQ339" s="57"/>
      <c r="DR339" s="57"/>
      <c r="DS339" s="57"/>
      <c r="DT339" s="57"/>
      <c r="DU339" s="57"/>
      <c r="DV339" s="57"/>
      <c r="DW339" s="57"/>
      <c r="DX339" s="57"/>
      <c r="DY339" s="57"/>
      <c r="DZ339" s="57"/>
      <c r="EA339" s="57"/>
      <c r="EB339" s="57"/>
      <c r="EC339" s="57"/>
      <c r="ED339" s="57"/>
      <c r="EE339" s="57"/>
      <c r="EF339" s="57"/>
      <c r="EG339" s="57"/>
      <c r="EH339" s="57"/>
      <c r="EI339" s="57"/>
      <c r="EJ339" s="57"/>
      <c r="EK339" s="57"/>
      <c r="EL339" s="57"/>
      <c r="EM339" s="57"/>
      <c r="EN339" s="57"/>
      <c r="EO339" s="57"/>
      <c r="EP339" s="57"/>
      <c r="EQ339" s="57"/>
      <c r="ER339" s="57"/>
      <c r="ES339" s="57"/>
      <c r="ET339" s="57"/>
      <c r="EU339" s="57"/>
      <c r="EV339" s="57"/>
      <c r="EW339" s="57"/>
      <c r="EX339" s="57"/>
      <c r="EY339" s="57"/>
    </row>
    <row r="340" spans="2:155" ht="14.5" customHeight="1" x14ac:dyDescent="0.35">
      <c r="B340" s="62"/>
      <c r="C340" s="62"/>
      <c r="D340" s="62"/>
      <c r="E340" s="62"/>
      <c r="F340" s="62"/>
      <c r="G340" s="62"/>
      <c r="H340" s="62"/>
      <c r="I340" s="62"/>
      <c r="J340" s="62"/>
      <c r="K340" s="62"/>
      <c r="L340" s="62"/>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57"/>
      <c r="CS340" s="57"/>
      <c r="CT340" s="57"/>
      <c r="CU340" s="57"/>
      <c r="CV340" s="57"/>
      <c r="CW340" s="57"/>
      <c r="CX340" s="57"/>
      <c r="CY340" s="57"/>
      <c r="CZ340" s="57"/>
      <c r="DA340" s="57"/>
      <c r="DB340" s="57"/>
      <c r="DC340" s="57"/>
      <c r="DD340" s="57"/>
      <c r="DE340" s="57"/>
      <c r="DF340" s="57"/>
      <c r="DG340" s="57"/>
      <c r="DH340" s="57"/>
      <c r="DI340" s="57"/>
      <c r="DJ340" s="57"/>
      <c r="DK340" s="57"/>
      <c r="DL340" s="57"/>
      <c r="DM340" s="57"/>
      <c r="DN340" s="57"/>
      <c r="DO340" s="57"/>
      <c r="DP340" s="57"/>
      <c r="DQ340" s="57"/>
      <c r="DR340" s="57"/>
      <c r="DS340" s="57"/>
      <c r="DT340" s="57"/>
      <c r="DU340" s="57"/>
      <c r="DV340" s="57"/>
      <c r="DW340" s="57"/>
      <c r="DX340" s="57"/>
      <c r="DY340" s="57"/>
      <c r="DZ340" s="57"/>
      <c r="EA340" s="57"/>
      <c r="EB340" s="57"/>
      <c r="EC340" s="57"/>
      <c r="ED340" s="57"/>
      <c r="EE340" s="57"/>
      <c r="EF340" s="57"/>
      <c r="EG340" s="57"/>
      <c r="EH340" s="57"/>
      <c r="EI340" s="57"/>
      <c r="EJ340" s="57"/>
      <c r="EK340" s="57"/>
      <c r="EL340" s="57"/>
      <c r="EM340" s="57"/>
      <c r="EN340" s="57"/>
      <c r="EO340" s="57"/>
      <c r="EP340" s="57"/>
      <c r="EQ340" s="57"/>
      <c r="ER340" s="57"/>
      <c r="ES340" s="57"/>
      <c r="ET340" s="57"/>
      <c r="EU340" s="57"/>
      <c r="EV340" s="57"/>
      <c r="EW340" s="57"/>
      <c r="EX340" s="57"/>
      <c r="EY340" s="57"/>
    </row>
    <row r="341" spans="2:155" ht="14.5" customHeight="1" x14ac:dyDescent="0.35">
      <c r="B341" s="62"/>
      <c r="C341" s="62"/>
      <c r="D341" s="62"/>
      <c r="E341" s="62"/>
      <c r="F341" s="62"/>
      <c r="G341" s="62"/>
      <c r="H341" s="62"/>
      <c r="I341" s="62"/>
      <c r="J341" s="62"/>
      <c r="K341" s="62"/>
      <c r="L341" s="62"/>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c r="DN341" s="57"/>
      <c r="DO341" s="57"/>
      <c r="DP341" s="57"/>
      <c r="DQ341" s="57"/>
      <c r="DR341" s="57"/>
      <c r="DS341" s="57"/>
      <c r="DT341" s="57"/>
      <c r="DU341" s="57"/>
      <c r="DV341" s="57"/>
      <c r="DW341" s="57"/>
      <c r="DX341" s="57"/>
      <c r="DY341" s="57"/>
      <c r="DZ341" s="57"/>
      <c r="EA341" s="57"/>
      <c r="EB341" s="57"/>
      <c r="EC341" s="57"/>
      <c r="ED341" s="57"/>
      <c r="EE341" s="57"/>
      <c r="EF341" s="57"/>
      <c r="EG341" s="57"/>
      <c r="EH341" s="57"/>
      <c r="EI341" s="57"/>
      <c r="EJ341" s="57"/>
      <c r="EK341" s="57"/>
      <c r="EL341" s="57"/>
      <c r="EM341" s="57"/>
      <c r="EN341" s="57"/>
      <c r="EO341" s="57"/>
      <c r="EP341" s="57"/>
      <c r="EQ341" s="57"/>
      <c r="ER341" s="57"/>
      <c r="ES341" s="57"/>
      <c r="ET341" s="57"/>
      <c r="EU341" s="57"/>
      <c r="EV341" s="57"/>
      <c r="EW341" s="57"/>
      <c r="EX341" s="57"/>
      <c r="EY341" s="57"/>
    </row>
    <row r="342" spans="2:155" ht="14.5" customHeight="1" x14ac:dyDescent="0.35">
      <c r="B342" s="62"/>
      <c r="C342" s="62"/>
      <c r="D342" s="62"/>
      <c r="E342" s="62"/>
      <c r="F342" s="62"/>
      <c r="G342" s="62"/>
      <c r="H342" s="62"/>
      <c r="I342" s="62"/>
      <c r="J342" s="62"/>
      <c r="K342" s="62"/>
      <c r="L342" s="62"/>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c r="CJ342" s="57"/>
      <c r="CK342" s="57"/>
      <c r="CL342" s="57"/>
      <c r="CM342" s="57"/>
      <c r="CN342" s="57"/>
      <c r="CO342" s="57"/>
      <c r="CP342" s="57"/>
      <c r="CQ342" s="57"/>
      <c r="CR342" s="57"/>
      <c r="CS342" s="57"/>
      <c r="CT342" s="57"/>
      <c r="CU342" s="57"/>
      <c r="CV342" s="57"/>
      <c r="CW342" s="57"/>
      <c r="CX342" s="57"/>
      <c r="CY342" s="57"/>
      <c r="CZ342" s="57"/>
      <c r="DA342" s="57"/>
      <c r="DB342" s="57"/>
      <c r="DC342" s="57"/>
      <c r="DD342" s="57"/>
      <c r="DE342" s="57"/>
      <c r="DF342" s="57"/>
      <c r="DG342" s="57"/>
      <c r="DH342" s="57"/>
      <c r="DI342" s="57"/>
      <c r="DJ342" s="57"/>
      <c r="DK342" s="57"/>
      <c r="DL342" s="57"/>
      <c r="DM342" s="57"/>
      <c r="DN342" s="57"/>
      <c r="DO342" s="57"/>
      <c r="DP342" s="57"/>
      <c r="DQ342" s="57"/>
      <c r="DR342" s="57"/>
      <c r="DS342" s="57"/>
      <c r="DT342" s="57"/>
      <c r="DU342" s="57"/>
      <c r="DV342" s="57"/>
      <c r="DW342" s="57"/>
      <c r="DX342" s="57"/>
      <c r="DY342" s="57"/>
      <c r="DZ342" s="57"/>
      <c r="EA342" s="57"/>
      <c r="EB342" s="57"/>
      <c r="EC342" s="57"/>
      <c r="ED342" s="57"/>
      <c r="EE342" s="57"/>
      <c r="EF342" s="57"/>
      <c r="EG342" s="57"/>
      <c r="EH342" s="57"/>
      <c r="EI342" s="57"/>
      <c r="EJ342" s="57"/>
      <c r="EK342" s="57"/>
      <c r="EL342" s="57"/>
      <c r="EM342" s="57"/>
      <c r="EN342" s="57"/>
      <c r="EO342" s="57"/>
      <c r="EP342" s="57"/>
      <c r="EQ342" s="57"/>
      <c r="ER342" s="57"/>
      <c r="ES342" s="57"/>
      <c r="ET342" s="57"/>
      <c r="EU342" s="57"/>
      <c r="EV342" s="57"/>
      <c r="EW342" s="57"/>
      <c r="EX342" s="57"/>
      <c r="EY342" s="57"/>
    </row>
    <row r="343" spans="2:155" ht="14.5" customHeight="1" x14ac:dyDescent="0.35">
      <c r="B343" s="62"/>
      <c r="C343" s="62"/>
      <c r="D343" s="62"/>
      <c r="E343" s="62"/>
      <c r="F343" s="62"/>
      <c r="G343" s="62"/>
      <c r="H343" s="62"/>
      <c r="I343" s="62"/>
      <c r="J343" s="62"/>
      <c r="K343" s="62"/>
      <c r="L343" s="62"/>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57"/>
      <c r="CS343" s="57"/>
      <c r="CT343" s="57"/>
      <c r="CU343" s="57"/>
      <c r="CV343" s="57"/>
      <c r="CW343" s="57"/>
      <c r="CX343" s="57"/>
      <c r="CY343" s="57"/>
      <c r="CZ343" s="57"/>
      <c r="DA343" s="57"/>
      <c r="DB343" s="57"/>
      <c r="DC343" s="57"/>
      <c r="DD343" s="57"/>
      <c r="DE343" s="57"/>
      <c r="DF343" s="57"/>
      <c r="DG343" s="57"/>
      <c r="DH343" s="57"/>
      <c r="DI343" s="57"/>
      <c r="DJ343" s="57"/>
      <c r="DK343" s="57"/>
      <c r="DL343" s="57"/>
      <c r="DM343" s="57"/>
      <c r="DN343" s="57"/>
      <c r="DO343" s="57"/>
      <c r="DP343" s="57"/>
      <c r="DQ343" s="57"/>
      <c r="DR343" s="57"/>
      <c r="DS343" s="57"/>
      <c r="DT343" s="57"/>
      <c r="DU343" s="57"/>
      <c r="DV343" s="57"/>
      <c r="DW343" s="57"/>
      <c r="DX343" s="57"/>
      <c r="DY343" s="57"/>
      <c r="DZ343" s="57"/>
      <c r="EA343" s="57"/>
      <c r="EB343" s="57"/>
      <c r="EC343" s="57"/>
      <c r="ED343" s="57"/>
      <c r="EE343" s="57"/>
      <c r="EF343" s="57"/>
      <c r="EG343" s="57"/>
      <c r="EH343" s="57"/>
      <c r="EI343" s="57"/>
      <c r="EJ343" s="57"/>
      <c r="EK343" s="57"/>
      <c r="EL343" s="57"/>
      <c r="EM343" s="57"/>
      <c r="EN343" s="57"/>
      <c r="EO343" s="57"/>
      <c r="EP343" s="57"/>
      <c r="EQ343" s="57"/>
      <c r="ER343" s="57"/>
      <c r="ES343" s="57"/>
      <c r="ET343" s="57"/>
      <c r="EU343" s="57"/>
      <c r="EV343" s="57"/>
      <c r="EW343" s="57"/>
      <c r="EX343" s="57"/>
      <c r="EY343" s="57"/>
    </row>
    <row r="344" spans="2:155" ht="14.5" customHeight="1" x14ac:dyDescent="0.35">
      <c r="B344" s="62"/>
      <c r="C344" s="62"/>
      <c r="D344" s="62"/>
      <c r="E344" s="62"/>
      <c r="F344" s="62"/>
      <c r="G344" s="62"/>
      <c r="H344" s="62"/>
      <c r="I344" s="62"/>
      <c r="J344" s="62"/>
      <c r="K344" s="62"/>
      <c r="L344" s="62"/>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c r="CJ344" s="57"/>
      <c r="CK344" s="57"/>
      <c r="CL344" s="57"/>
      <c r="CM344" s="57"/>
      <c r="CN344" s="57"/>
      <c r="CO344" s="57"/>
      <c r="CP344" s="57"/>
      <c r="CQ344" s="57"/>
      <c r="CR344" s="57"/>
      <c r="CS344" s="57"/>
      <c r="CT344" s="57"/>
      <c r="CU344" s="57"/>
      <c r="CV344" s="57"/>
      <c r="CW344" s="57"/>
      <c r="CX344" s="57"/>
      <c r="CY344" s="57"/>
      <c r="CZ344" s="57"/>
      <c r="DA344" s="57"/>
      <c r="DB344" s="57"/>
      <c r="DC344" s="57"/>
      <c r="DD344" s="57"/>
      <c r="DE344" s="57"/>
      <c r="DF344" s="57"/>
      <c r="DG344" s="57"/>
      <c r="DH344" s="57"/>
      <c r="DI344" s="57"/>
      <c r="DJ344" s="57"/>
      <c r="DK344" s="57"/>
      <c r="DL344" s="57"/>
      <c r="DM344" s="57"/>
      <c r="DN344" s="57"/>
      <c r="DO344" s="57"/>
      <c r="DP344" s="57"/>
      <c r="DQ344" s="57"/>
      <c r="DR344" s="57"/>
      <c r="DS344" s="57"/>
      <c r="DT344" s="57"/>
      <c r="DU344" s="57"/>
      <c r="DV344" s="57"/>
      <c r="DW344" s="57"/>
      <c r="DX344" s="57"/>
      <c r="DY344" s="57"/>
      <c r="DZ344" s="57"/>
      <c r="EA344" s="57"/>
      <c r="EB344" s="57"/>
      <c r="EC344" s="57"/>
      <c r="ED344" s="57"/>
      <c r="EE344" s="57"/>
      <c r="EF344" s="57"/>
      <c r="EG344" s="57"/>
      <c r="EH344" s="57"/>
      <c r="EI344" s="57"/>
      <c r="EJ344" s="57"/>
      <c r="EK344" s="57"/>
      <c r="EL344" s="57"/>
      <c r="EM344" s="57"/>
      <c r="EN344" s="57"/>
      <c r="EO344" s="57"/>
      <c r="EP344" s="57"/>
      <c r="EQ344" s="57"/>
      <c r="ER344" s="57"/>
      <c r="ES344" s="57"/>
      <c r="ET344" s="57"/>
      <c r="EU344" s="57"/>
      <c r="EV344" s="57"/>
      <c r="EW344" s="57"/>
      <c r="EX344" s="57"/>
      <c r="EY344" s="57"/>
    </row>
    <row r="345" spans="2:155" ht="14.5" customHeight="1" x14ac:dyDescent="0.35">
      <c r="B345" s="62"/>
      <c r="C345" s="62"/>
      <c r="D345" s="62"/>
      <c r="E345" s="62"/>
      <c r="F345" s="62"/>
      <c r="G345" s="62"/>
      <c r="H345" s="62"/>
      <c r="I345" s="62"/>
      <c r="J345" s="62"/>
      <c r="K345" s="62"/>
      <c r="L345" s="62"/>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c r="DN345" s="57"/>
      <c r="DO345" s="57"/>
      <c r="DP345" s="57"/>
      <c r="DQ345" s="57"/>
      <c r="DR345" s="57"/>
      <c r="DS345" s="57"/>
      <c r="DT345" s="57"/>
      <c r="DU345" s="57"/>
      <c r="DV345" s="57"/>
      <c r="DW345" s="57"/>
      <c r="DX345" s="57"/>
      <c r="DY345" s="57"/>
      <c r="DZ345" s="57"/>
      <c r="EA345" s="57"/>
      <c r="EB345" s="57"/>
      <c r="EC345" s="57"/>
      <c r="ED345" s="57"/>
      <c r="EE345" s="57"/>
      <c r="EF345" s="57"/>
      <c r="EG345" s="57"/>
      <c r="EH345" s="57"/>
      <c r="EI345" s="57"/>
      <c r="EJ345" s="57"/>
      <c r="EK345" s="57"/>
      <c r="EL345" s="57"/>
      <c r="EM345" s="57"/>
      <c r="EN345" s="57"/>
      <c r="EO345" s="57"/>
      <c r="EP345" s="57"/>
      <c r="EQ345" s="57"/>
      <c r="ER345" s="57"/>
      <c r="ES345" s="57"/>
      <c r="ET345" s="57"/>
      <c r="EU345" s="57"/>
      <c r="EV345" s="57"/>
      <c r="EW345" s="57"/>
      <c r="EX345" s="57"/>
      <c r="EY345" s="57"/>
    </row>
    <row r="346" spans="2:155" ht="14.5" customHeight="1" x14ac:dyDescent="0.35">
      <c r="B346" s="62"/>
      <c r="C346" s="62"/>
      <c r="D346" s="62"/>
      <c r="E346" s="62"/>
      <c r="F346" s="62"/>
      <c r="G346" s="62"/>
      <c r="H346" s="62"/>
      <c r="I346" s="62"/>
      <c r="J346" s="62"/>
      <c r="K346" s="62"/>
      <c r="L346" s="62"/>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c r="DN346" s="57"/>
      <c r="DO346" s="57"/>
      <c r="DP346" s="57"/>
      <c r="DQ346" s="57"/>
      <c r="DR346" s="57"/>
      <c r="DS346" s="57"/>
      <c r="DT346" s="57"/>
      <c r="DU346" s="57"/>
      <c r="DV346" s="57"/>
      <c r="DW346" s="57"/>
      <c r="DX346" s="57"/>
      <c r="DY346" s="57"/>
      <c r="DZ346" s="57"/>
      <c r="EA346" s="57"/>
      <c r="EB346" s="57"/>
      <c r="EC346" s="57"/>
      <c r="ED346" s="57"/>
      <c r="EE346" s="57"/>
      <c r="EF346" s="57"/>
      <c r="EG346" s="57"/>
      <c r="EH346" s="57"/>
      <c r="EI346" s="57"/>
      <c r="EJ346" s="57"/>
      <c r="EK346" s="57"/>
      <c r="EL346" s="57"/>
      <c r="EM346" s="57"/>
      <c r="EN346" s="57"/>
      <c r="EO346" s="57"/>
      <c r="EP346" s="57"/>
      <c r="EQ346" s="57"/>
      <c r="ER346" s="57"/>
      <c r="ES346" s="57"/>
      <c r="ET346" s="57"/>
      <c r="EU346" s="57"/>
      <c r="EV346" s="57"/>
      <c r="EW346" s="57"/>
      <c r="EX346" s="57"/>
      <c r="EY346" s="57"/>
    </row>
    <row r="347" spans="2:155" ht="14.5" customHeight="1" x14ac:dyDescent="0.35">
      <c r="B347" s="62"/>
      <c r="C347" s="62"/>
      <c r="D347" s="62"/>
      <c r="E347" s="62"/>
      <c r="F347" s="62"/>
      <c r="G347" s="62"/>
      <c r="H347" s="62"/>
      <c r="I347" s="62"/>
      <c r="J347" s="62"/>
      <c r="K347" s="62"/>
      <c r="L347" s="62"/>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c r="CJ347" s="57"/>
      <c r="CK347" s="57"/>
      <c r="CL347" s="57"/>
      <c r="CM347" s="57"/>
      <c r="CN347" s="57"/>
      <c r="CO347" s="57"/>
      <c r="CP347" s="57"/>
      <c r="CQ347" s="57"/>
      <c r="CR347" s="57"/>
      <c r="CS347" s="57"/>
      <c r="CT347" s="57"/>
      <c r="CU347" s="57"/>
      <c r="CV347" s="57"/>
      <c r="CW347" s="57"/>
      <c r="CX347" s="57"/>
      <c r="CY347" s="57"/>
      <c r="CZ347" s="57"/>
      <c r="DA347" s="57"/>
      <c r="DB347" s="57"/>
      <c r="DC347" s="57"/>
      <c r="DD347" s="57"/>
      <c r="DE347" s="57"/>
      <c r="DF347" s="57"/>
      <c r="DG347" s="57"/>
      <c r="DH347" s="57"/>
      <c r="DI347" s="57"/>
      <c r="DJ347" s="57"/>
      <c r="DK347" s="57"/>
      <c r="DL347" s="57"/>
      <c r="DM347" s="57"/>
      <c r="DN347" s="57"/>
      <c r="DO347" s="57"/>
      <c r="DP347" s="57"/>
      <c r="DQ347" s="57"/>
      <c r="DR347" s="57"/>
      <c r="DS347" s="57"/>
      <c r="DT347" s="57"/>
      <c r="DU347" s="57"/>
      <c r="DV347" s="57"/>
      <c r="DW347" s="57"/>
      <c r="DX347" s="57"/>
      <c r="DY347" s="57"/>
      <c r="DZ347" s="57"/>
      <c r="EA347" s="57"/>
      <c r="EB347" s="57"/>
      <c r="EC347" s="57"/>
      <c r="ED347" s="57"/>
      <c r="EE347" s="57"/>
      <c r="EF347" s="57"/>
      <c r="EG347" s="57"/>
      <c r="EH347" s="57"/>
      <c r="EI347" s="57"/>
      <c r="EJ347" s="57"/>
      <c r="EK347" s="57"/>
      <c r="EL347" s="57"/>
      <c r="EM347" s="57"/>
      <c r="EN347" s="57"/>
      <c r="EO347" s="57"/>
      <c r="EP347" s="57"/>
      <c r="EQ347" s="57"/>
      <c r="ER347" s="57"/>
      <c r="ES347" s="57"/>
      <c r="ET347" s="57"/>
      <c r="EU347" s="57"/>
      <c r="EV347" s="57"/>
      <c r="EW347" s="57"/>
      <c r="EX347" s="57"/>
      <c r="EY347" s="57"/>
    </row>
    <row r="348" spans="2:155" ht="14.5" customHeight="1" x14ac:dyDescent="0.35">
      <c r="B348" s="62"/>
      <c r="C348" s="62"/>
      <c r="D348" s="62"/>
      <c r="E348" s="62"/>
      <c r="F348" s="62"/>
      <c r="G348" s="62"/>
      <c r="H348" s="62"/>
      <c r="I348" s="62"/>
      <c r="J348" s="62"/>
      <c r="K348" s="62"/>
      <c r="L348" s="62"/>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c r="CF348" s="57"/>
      <c r="CG348" s="57"/>
      <c r="CH348" s="57"/>
      <c r="CI348" s="57"/>
      <c r="CJ348" s="57"/>
      <c r="CK348" s="57"/>
      <c r="CL348" s="57"/>
      <c r="CM348" s="57"/>
      <c r="CN348" s="57"/>
      <c r="CO348" s="57"/>
      <c r="CP348" s="57"/>
      <c r="CQ348" s="57"/>
      <c r="CR348" s="57"/>
      <c r="CS348" s="57"/>
      <c r="CT348" s="57"/>
      <c r="CU348" s="57"/>
      <c r="CV348" s="57"/>
      <c r="CW348" s="57"/>
      <c r="CX348" s="57"/>
      <c r="CY348" s="57"/>
      <c r="CZ348" s="57"/>
      <c r="DA348" s="57"/>
      <c r="DB348" s="57"/>
      <c r="DC348" s="57"/>
      <c r="DD348" s="57"/>
      <c r="DE348" s="57"/>
      <c r="DF348" s="57"/>
      <c r="DG348" s="57"/>
      <c r="DH348" s="57"/>
      <c r="DI348" s="57"/>
      <c r="DJ348" s="57"/>
      <c r="DK348" s="57"/>
      <c r="DL348" s="57"/>
      <c r="DM348" s="57"/>
      <c r="DN348" s="57"/>
      <c r="DO348" s="57"/>
      <c r="DP348" s="57"/>
      <c r="DQ348" s="57"/>
      <c r="DR348" s="57"/>
      <c r="DS348" s="57"/>
      <c r="DT348" s="57"/>
      <c r="DU348" s="57"/>
      <c r="DV348" s="57"/>
      <c r="DW348" s="57"/>
      <c r="DX348" s="57"/>
      <c r="DY348" s="57"/>
      <c r="DZ348" s="57"/>
      <c r="EA348" s="57"/>
      <c r="EB348" s="57"/>
      <c r="EC348" s="57"/>
      <c r="ED348" s="57"/>
      <c r="EE348" s="57"/>
      <c r="EF348" s="57"/>
      <c r="EG348" s="57"/>
      <c r="EH348" s="57"/>
      <c r="EI348" s="57"/>
      <c r="EJ348" s="57"/>
      <c r="EK348" s="57"/>
      <c r="EL348" s="57"/>
      <c r="EM348" s="57"/>
      <c r="EN348" s="57"/>
      <c r="EO348" s="57"/>
      <c r="EP348" s="57"/>
      <c r="EQ348" s="57"/>
      <c r="ER348" s="57"/>
      <c r="ES348" s="57"/>
      <c r="ET348" s="57"/>
      <c r="EU348" s="57"/>
      <c r="EV348" s="57"/>
      <c r="EW348" s="57"/>
      <c r="EX348" s="57"/>
      <c r="EY348" s="57"/>
    </row>
    <row r="349" spans="2:155" ht="14.5" customHeight="1" x14ac:dyDescent="0.35">
      <c r="B349" s="62"/>
      <c r="C349" s="62"/>
      <c r="D349" s="62"/>
      <c r="E349" s="62"/>
      <c r="F349" s="62"/>
      <c r="G349" s="62"/>
      <c r="H349" s="62"/>
      <c r="I349" s="62"/>
      <c r="J349" s="62"/>
      <c r="K349" s="62"/>
      <c r="L349" s="62"/>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H349" s="57"/>
      <c r="CI349" s="57"/>
      <c r="CJ349" s="57"/>
      <c r="CK349" s="57"/>
      <c r="CL349" s="57"/>
      <c r="CM349" s="57"/>
      <c r="CN349" s="57"/>
      <c r="CO349" s="57"/>
      <c r="CP349" s="57"/>
      <c r="CQ349" s="57"/>
      <c r="CR349" s="57"/>
      <c r="CS349" s="57"/>
      <c r="CT349" s="57"/>
      <c r="CU349" s="57"/>
      <c r="CV349" s="57"/>
      <c r="CW349" s="57"/>
      <c r="CX349" s="57"/>
      <c r="CY349" s="57"/>
      <c r="CZ349" s="57"/>
      <c r="DA349" s="57"/>
      <c r="DB349" s="57"/>
      <c r="DC349" s="57"/>
      <c r="DD349" s="57"/>
      <c r="DE349" s="57"/>
      <c r="DF349" s="57"/>
      <c r="DG349" s="57"/>
      <c r="DH349" s="57"/>
      <c r="DI349" s="57"/>
      <c r="DJ349" s="57"/>
      <c r="DK349" s="57"/>
      <c r="DL349" s="57"/>
      <c r="DM349" s="57"/>
      <c r="DN349" s="57"/>
      <c r="DO349" s="57"/>
      <c r="DP349" s="57"/>
      <c r="DQ349" s="57"/>
      <c r="DR349" s="57"/>
      <c r="DS349" s="57"/>
      <c r="DT349" s="57"/>
      <c r="DU349" s="57"/>
      <c r="DV349" s="57"/>
      <c r="DW349" s="57"/>
      <c r="DX349" s="57"/>
      <c r="DY349" s="57"/>
      <c r="DZ349" s="57"/>
      <c r="EA349" s="57"/>
      <c r="EB349" s="57"/>
      <c r="EC349" s="57"/>
      <c r="ED349" s="57"/>
      <c r="EE349" s="57"/>
      <c r="EF349" s="57"/>
      <c r="EG349" s="57"/>
      <c r="EH349" s="57"/>
      <c r="EI349" s="57"/>
      <c r="EJ349" s="57"/>
      <c r="EK349" s="57"/>
      <c r="EL349" s="57"/>
      <c r="EM349" s="57"/>
      <c r="EN349" s="57"/>
      <c r="EO349" s="57"/>
      <c r="EP349" s="57"/>
      <c r="EQ349" s="57"/>
      <c r="ER349" s="57"/>
      <c r="ES349" s="57"/>
      <c r="ET349" s="57"/>
      <c r="EU349" s="57"/>
      <c r="EV349" s="57"/>
      <c r="EW349" s="57"/>
      <c r="EX349" s="57"/>
      <c r="EY349" s="57"/>
    </row>
    <row r="350" spans="2:155" ht="14.5" customHeight="1" x14ac:dyDescent="0.35">
      <c r="B350" s="62"/>
      <c r="C350" s="62"/>
      <c r="D350" s="62"/>
      <c r="E350" s="62"/>
      <c r="F350" s="62"/>
      <c r="G350" s="62"/>
      <c r="H350" s="62"/>
      <c r="I350" s="62"/>
      <c r="J350" s="62"/>
      <c r="K350" s="62"/>
      <c r="L350" s="62"/>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c r="CF350" s="57"/>
      <c r="CG350" s="57"/>
      <c r="CH350" s="57"/>
      <c r="CI350" s="57"/>
      <c r="CJ350" s="57"/>
      <c r="CK350" s="57"/>
      <c r="CL350" s="57"/>
      <c r="CM350" s="57"/>
      <c r="CN350" s="57"/>
      <c r="CO350" s="57"/>
      <c r="CP350" s="57"/>
      <c r="CQ350" s="57"/>
      <c r="CR350" s="57"/>
      <c r="CS350" s="57"/>
      <c r="CT350" s="57"/>
      <c r="CU350" s="57"/>
      <c r="CV350" s="57"/>
      <c r="CW350" s="57"/>
      <c r="CX350" s="57"/>
      <c r="CY350" s="57"/>
      <c r="CZ350" s="57"/>
      <c r="DA350" s="57"/>
      <c r="DB350" s="57"/>
      <c r="DC350" s="57"/>
      <c r="DD350" s="57"/>
      <c r="DE350" s="57"/>
      <c r="DF350" s="57"/>
      <c r="DG350" s="57"/>
      <c r="DH350" s="57"/>
      <c r="DI350" s="57"/>
      <c r="DJ350" s="57"/>
      <c r="DK350" s="57"/>
      <c r="DL350" s="57"/>
      <c r="DM350" s="57"/>
      <c r="DN350" s="57"/>
      <c r="DO350" s="57"/>
      <c r="DP350" s="57"/>
      <c r="DQ350" s="57"/>
      <c r="DR350" s="57"/>
      <c r="DS350" s="57"/>
      <c r="DT350" s="57"/>
      <c r="DU350" s="57"/>
      <c r="DV350" s="57"/>
      <c r="DW350" s="57"/>
      <c r="DX350" s="57"/>
      <c r="DY350" s="57"/>
      <c r="DZ350" s="57"/>
      <c r="EA350" s="57"/>
      <c r="EB350" s="57"/>
      <c r="EC350" s="57"/>
      <c r="ED350" s="57"/>
      <c r="EE350" s="57"/>
      <c r="EF350" s="57"/>
      <c r="EG350" s="57"/>
      <c r="EH350" s="57"/>
      <c r="EI350" s="57"/>
      <c r="EJ350" s="57"/>
      <c r="EK350" s="57"/>
      <c r="EL350" s="57"/>
      <c r="EM350" s="57"/>
      <c r="EN350" s="57"/>
      <c r="EO350" s="57"/>
      <c r="EP350" s="57"/>
      <c r="EQ350" s="57"/>
      <c r="ER350" s="57"/>
      <c r="ES350" s="57"/>
      <c r="ET350" s="57"/>
      <c r="EU350" s="57"/>
      <c r="EV350" s="57"/>
      <c r="EW350" s="57"/>
      <c r="EX350" s="57"/>
      <c r="EY350" s="57"/>
    </row>
    <row r="351" spans="2:155" ht="14.5" customHeight="1" x14ac:dyDescent="0.35">
      <c r="B351" s="62"/>
      <c r="C351" s="62"/>
      <c r="D351" s="62"/>
      <c r="E351" s="62"/>
      <c r="F351" s="62"/>
      <c r="G351" s="62"/>
      <c r="H351" s="62"/>
      <c r="I351" s="62"/>
      <c r="J351" s="62"/>
      <c r="K351" s="62"/>
      <c r="L351" s="62"/>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c r="CJ351" s="57"/>
      <c r="CK351" s="57"/>
      <c r="CL351" s="57"/>
      <c r="CM351" s="57"/>
      <c r="CN351" s="57"/>
      <c r="CO351" s="57"/>
      <c r="CP351" s="57"/>
      <c r="CQ351" s="57"/>
      <c r="CR351" s="57"/>
      <c r="CS351" s="57"/>
      <c r="CT351" s="57"/>
      <c r="CU351" s="57"/>
      <c r="CV351" s="57"/>
      <c r="CW351" s="57"/>
      <c r="CX351" s="57"/>
      <c r="CY351" s="57"/>
      <c r="CZ351" s="57"/>
      <c r="DA351" s="57"/>
      <c r="DB351" s="57"/>
      <c r="DC351" s="57"/>
      <c r="DD351" s="57"/>
      <c r="DE351" s="57"/>
      <c r="DF351" s="57"/>
      <c r="DG351" s="57"/>
      <c r="DH351" s="57"/>
      <c r="DI351" s="57"/>
      <c r="DJ351" s="57"/>
      <c r="DK351" s="57"/>
      <c r="DL351" s="57"/>
      <c r="DM351" s="57"/>
      <c r="DN351" s="57"/>
      <c r="DO351" s="57"/>
      <c r="DP351" s="57"/>
      <c r="DQ351" s="57"/>
      <c r="DR351" s="57"/>
      <c r="DS351" s="57"/>
      <c r="DT351" s="57"/>
      <c r="DU351" s="57"/>
      <c r="DV351" s="57"/>
      <c r="DW351" s="57"/>
      <c r="DX351" s="57"/>
      <c r="DY351" s="57"/>
      <c r="DZ351" s="57"/>
      <c r="EA351" s="57"/>
      <c r="EB351" s="57"/>
      <c r="EC351" s="57"/>
      <c r="ED351" s="57"/>
      <c r="EE351" s="57"/>
      <c r="EF351" s="57"/>
      <c r="EG351" s="57"/>
      <c r="EH351" s="57"/>
      <c r="EI351" s="57"/>
      <c r="EJ351" s="57"/>
      <c r="EK351" s="57"/>
      <c r="EL351" s="57"/>
      <c r="EM351" s="57"/>
      <c r="EN351" s="57"/>
      <c r="EO351" s="57"/>
      <c r="EP351" s="57"/>
      <c r="EQ351" s="57"/>
      <c r="ER351" s="57"/>
      <c r="ES351" s="57"/>
      <c r="ET351" s="57"/>
      <c r="EU351" s="57"/>
      <c r="EV351" s="57"/>
      <c r="EW351" s="57"/>
      <c r="EX351" s="57"/>
      <c r="EY351" s="57"/>
    </row>
    <row r="352" spans="2:155" ht="14.5" customHeight="1" x14ac:dyDescent="0.35">
      <c r="B352" s="62"/>
      <c r="C352" s="62"/>
      <c r="D352" s="62"/>
      <c r="E352" s="62"/>
      <c r="F352" s="62"/>
      <c r="G352" s="62"/>
      <c r="H352" s="62"/>
      <c r="I352" s="62"/>
      <c r="J352" s="62"/>
      <c r="K352" s="62"/>
      <c r="L352" s="62"/>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H352" s="57"/>
      <c r="CI352" s="57"/>
      <c r="CJ352" s="57"/>
      <c r="CK352" s="57"/>
      <c r="CL352" s="57"/>
      <c r="CM352" s="57"/>
      <c r="CN352" s="57"/>
      <c r="CO352" s="57"/>
      <c r="CP352" s="57"/>
      <c r="CQ352" s="57"/>
      <c r="CR352" s="57"/>
      <c r="CS352" s="57"/>
      <c r="CT352" s="57"/>
      <c r="CU352" s="57"/>
      <c r="CV352" s="57"/>
      <c r="CW352" s="57"/>
      <c r="CX352" s="57"/>
      <c r="CY352" s="57"/>
      <c r="CZ352" s="57"/>
      <c r="DA352" s="57"/>
      <c r="DB352" s="57"/>
      <c r="DC352" s="57"/>
      <c r="DD352" s="57"/>
      <c r="DE352" s="57"/>
      <c r="DF352" s="57"/>
      <c r="DG352" s="57"/>
      <c r="DH352" s="57"/>
      <c r="DI352" s="57"/>
      <c r="DJ352" s="57"/>
      <c r="DK352" s="57"/>
      <c r="DL352" s="57"/>
      <c r="DM352" s="57"/>
      <c r="DN352" s="57"/>
      <c r="DO352" s="57"/>
      <c r="DP352" s="57"/>
      <c r="DQ352" s="57"/>
      <c r="DR352" s="57"/>
      <c r="DS352" s="57"/>
      <c r="DT352" s="57"/>
      <c r="DU352" s="57"/>
      <c r="DV352" s="57"/>
      <c r="DW352" s="57"/>
      <c r="DX352" s="57"/>
      <c r="DY352" s="57"/>
      <c r="DZ352" s="57"/>
      <c r="EA352" s="57"/>
      <c r="EB352" s="57"/>
      <c r="EC352" s="57"/>
      <c r="ED352" s="57"/>
      <c r="EE352" s="57"/>
      <c r="EF352" s="57"/>
      <c r="EG352" s="57"/>
      <c r="EH352" s="57"/>
      <c r="EI352" s="57"/>
      <c r="EJ352" s="57"/>
      <c r="EK352" s="57"/>
      <c r="EL352" s="57"/>
      <c r="EM352" s="57"/>
      <c r="EN352" s="57"/>
      <c r="EO352" s="57"/>
      <c r="EP352" s="57"/>
      <c r="EQ352" s="57"/>
      <c r="ER352" s="57"/>
      <c r="ES352" s="57"/>
      <c r="ET352" s="57"/>
      <c r="EU352" s="57"/>
      <c r="EV352" s="57"/>
      <c r="EW352" s="57"/>
      <c r="EX352" s="57"/>
      <c r="EY352" s="57"/>
    </row>
    <row r="353" spans="2:155" ht="14.5" customHeight="1" x14ac:dyDescent="0.35">
      <c r="B353" s="62"/>
      <c r="C353" s="62"/>
      <c r="D353" s="62"/>
      <c r="E353" s="62"/>
      <c r="F353" s="62"/>
      <c r="G353" s="62"/>
      <c r="H353" s="62"/>
      <c r="I353" s="62"/>
      <c r="J353" s="62"/>
      <c r="K353" s="62"/>
      <c r="L353" s="62"/>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H353" s="57"/>
      <c r="CI353" s="57"/>
      <c r="CJ353" s="57"/>
      <c r="CK353" s="57"/>
      <c r="CL353" s="57"/>
      <c r="CM353" s="57"/>
      <c r="CN353" s="57"/>
      <c r="CO353" s="57"/>
      <c r="CP353" s="57"/>
      <c r="CQ353" s="57"/>
      <c r="CR353" s="57"/>
      <c r="CS353" s="57"/>
      <c r="CT353" s="57"/>
      <c r="CU353" s="57"/>
      <c r="CV353" s="57"/>
      <c r="CW353" s="57"/>
      <c r="CX353" s="57"/>
      <c r="CY353" s="57"/>
      <c r="CZ353" s="57"/>
      <c r="DA353" s="57"/>
      <c r="DB353" s="57"/>
      <c r="DC353" s="57"/>
      <c r="DD353" s="57"/>
      <c r="DE353" s="57"/>
      <c r="DF353" s="57"/>
      <c r="DG353" s="57"/>
      <c r="DH353" s="57"/>
      <c r="DI353" s="57"/>
      <c r="DJ353" s="57"/>
      <c r="DK353" s="57"/>
      <c r="DL353" s="57"/>
      <c r="DM353" s="57"/>
      <c r="DN353" s="57"/>
      <c r="DO353" s="57"/>
      <c r="DP353" s="57"/>
      <c r="DQ353" s="57"/>
      <c r="DR353" s="57"/>
      <c r="DS353" s="57"/>
      <c r="DT353" s="57"/>
      <c r="DU353" s="57"/>
      <c r="DV353" s="57"/>
      <c r="DW353" s="57"/>
      <c r="DX353" s="57"/>
      <c r="DY353" s="57"/>
      <c r="DZ353" s="57"/>
      <c r="EA353" s="57"/>
      <c r="EB353" s="57"/>
      <c r="EC353" s="57"/>
      <c r="ED353" s="57"/>
      <c r="EE353" s="57"/>
      <c r="EF353" s="57"/>
      <c r="EG353" s="57"/>
      <c r="EH353" s="57"/>
      <c r="EI353" s="57"/>
      <c r="EJ353" s="57"/>
      <c r="EK353" s="57"/>
      <c r="EL353" s="57"/>
      <c r="EM353" s="57"/>
      <c r="EN353" s="57"/>
      <c r="EO353" s="57"/>
      <c r="EP353" s="57"/>
      <c r="EQ353" s="57"/>
      <c r="ER353" s="57"/>
      <c r="ES353" s="57"/>
      <c r="ET353" s="57"/>
      <c r="EU353" s="57"/>
      <c r="EV353" s="57"/>
      <c r="EW353" s="57"/>
      <c r="EX353" s="57"/>
      <c r="EY353" s="57"/>
    </row>
    <row r="354" spans="2:155" ht="14.5" customHeight="1" x14ac:dyDescent="0.35">
      <c r="B354" s="62"/>
      <c r="C354" s="62"/>
      <c r="D354" s="62"/>
      <c r="E354" s="62"/>
      <c r="F354" s="62"/>
      <c r="G354" s="62"/>
      <c r="H354" s="62"/>
      <c r="I354" s="62"/>
      <c r="J354" s="62"/>
      <c r="K354" s="62"/>
      <c r="L354" s="62"/>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c r="CF354" s="57"/>
      <c r="CG354" s="57"/>
      <c r="CH354" s="57"/>
      <c r="CI354" s="57"/>
      <c r="CJ354" s="57"/>
      <c r="CK354" s="57"/>
      <c r="CL354" s="57"/>
      <c r="CM354" s="57"/>
      <c r="CN354" s="57"/>
      <c r="CO354" s="57"/>
      <c r="CP354" s="57"/>
      <c r="CQ354" s="57"/>
      <c r="CR354" s="57"/>
      <c r="CS354" s="57"/>
      <c r="CT354" s="57"/>
      <c r="CU354" s="57"/>
      <c r="CV354" s="57"/>
      <c r="CW354" s="57"/>
      <c r="CX354" s="57"/>
      <c r="CY354" s="57"/>
      <c r="CZ354" s="57"/>
      <c r="DA354" s="57"/>
      <c r="DB354" s="57"/>
      <c r="DC354" s="57"/>
      <c r="DD354" s="57"/>
      <c r="DE354" s="57"/>
      <c r="DF354" s="57"/>
      <c r="DG354" s="57"/>
      <c r="DH354" s="57"/>
      <c r="DI354" s="57"/>
      <c r="DJ354" s="57"/>
      <c r="DK354" s="57"/>
      <c r="DL354" s="57"/>
      <c r="DM354" s="57"/>
      <c r="DN354" s="57"/>
      <c r="DO354" s="57"/>
      <c r="DP354" s="57"/>
      <c r="DQ354" s="57"/>
      <c r="DR354" s="57"/>
      <c r="DS354" s="57"/>
      <c r="DT354" s="57"/>
      <c r="DU354" s="57"/>
      <c r="DV354" s="57"/>
      <c r="DW354" s="57"/>
      <c r="DX354" s="57"/>
      <c r="DY354" s="57"/>
      <c r="DZ354" s="57"/>
      <c r="EA354" s="57"/>
      <c r="EB354" s="57"/>
      <c r="EC354" s="57"/>
      <c r="ED354" s="57"/>
      <c r="EE354" s="57"/>
      <c r="EF354" s="57"/>
      <c r="EG354" s="57"/>
      <c r="EH354" s="57"/>
      <c r="EI354" s="57"/>
      <c r="EJ354" s="57"/>
      <c r="EK354" s="57"/>
      <c r="EL354" s="57"/>
      <c r="EM354" s="57"/>
      <c r="EN354" s="57"/>
      <c r="EO354" s="57"/>
      <c r="EP354" s="57"/>
      <c r="EQ354" s="57"/>
      <c r="ER354" s="57"/>
      <c r="ES354" s="57"/>
      <c r="ET354" s="57"/>
      <c r="EU354" s="57"/>
      <c r="EV354" s="57"/>
      <c r="EW354" s="57"/>
      <c r="EX354" s="57"/>
      <c r="EY354" s="57"/>
    </row>
    <row r="355" spans="2:155" ht="14.5" customHeight="1" x14ac:dyDescent="0.35">
      <c r="B355" s="62"/>
      <c r="C355" s="62"/>
      <c r="D355" s="62"/>
      <c r="E355" s="62"/>
      <c r="F355" s="62"/>
      <c r="G355" s="62"/>
      <c r="H355" s="62"/>
      <c r="I355" s="62"/>
      <c r="J355" s="62"/>
      <c r="K355" s="62"/>
      <c r="L355" s="62"/>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c r="CF355" s="57"/>
      <c r="CG355" s="57"/>
      <c r="CH355" s="57"/>
      <c r="CI355" s="57"/>
      <c r="CJ355" s="57"/>
      <c r="CK355" s="57"/>
      <c r="CL355" s="57"/>
      <c r="CM355" s="57"/>
      <c r="CN355" s="57"/>
      <c r="CO355" s="57"/>
      <c r="CP355" s="57"/>
      <c r="CQ355" s="57"/>
      <c r="CR355" s="57"/>
      <c r="CS355" s="57"/>
      <c r="CT355" s="57"/>
      <c r="CU355" s="57"/>
      <c r="CV355" s="57"/>
      <c r="CW355" s="57"/>
      <c r="CX355" s="57"/>
      <c r="CY355" s="57"/>
      <c r="CZ355" s="57"/>
      <c r="DA355" s="57"/>
      <c r="DB355" s="57"/>
      <c r="DC355" s="57"/>
      <c r="DD355" s="57"/>
      <c r="DE355" s="57"/>
      <c r="DF355" s="57"/>
      <c r="DG355" s="57"/>
      <c r="DH355" s="57"/>
      <c r="DI355" s="57"/>
      <c r="DJ355" s="57"/>
      <c r="DK355" s="57"/>
      <c r="DL355" s="57"/>
      <c r="DM355" s="57"/>
      <c r="DN355" s="57"/>
      <c r="DO355" s="57"/>
      <c r="DP355" s="57"/>
      <c r="DQ355" s="57"/>
      <c r="DR355" s="57"/>
      <c r="DS355" s="57"/>
      <c r="DT355" s="57"/>
      <c r="DU355" s="57"/>
      <c r="DV355" s="57"/>
      <c r="DW355" s="57"/>
      <c r="DX355" s="57"/>
      <c r="DY355" s="57"/>
      <c r="DZ355" s="57"/>
      <c r="EA355" s="57"/>
      <c r="EB355" s="57"/>
      <c r="EC355" s="57"/>
      <c r="ED355" s="57"/>
      <c r="EE355" s="57"/>
      <c r="EF355" s="57"/>
      <c r="EG355" s="57"/>
      <c r="EH355" s="57"/>
      <c r="EI355" s="57"/>
      <c r="EJ355" s="57"/>
      <c r="EK355" s="57"/>
      <c r="EL355" s="57"/>
      <c r="EM355" s="57"/>
      <c r="EN355" s="57"/>
      <c r="EO355" s="57"/>
      <c r="EP355" s="57"/>
      <c r="EQ355" s="57"/>
      <c r="ER355" s="57"/>
      <c r="ES355" s="57"/>
      <c r="ET355" s="57"/>
      <c r="EU355" s="57"/>
      <c r="EV355" s="57"/>
      <c r="EW355" s="57"/>
      <c r="EX355" s="57"/>
      <c r="EY355" s="57"/>
    </row>
    <row r="356" spans="2:155" ht="14.5" customHeight="1" x14ac:dyDescent="0.35">
      <c r="B356" s="62"/>
      <c r="C356" s="62"/>
      <c r="D356" s="62"/>
      <c r="E356" s="62"/>
      <c r="F356" s="62"/>
      <c r="G356" s="62"/>
      <c r="H356" s="62"/>
      <c r="I356" s="62"/>
      <c r="J356" s="62"/>
      <c r="K356" s="62"/>
      <c r="L356" s="62"/>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c r="CF356" s="57"/>
      <c r="CG356" s="57"/>
      <c r="CH356" s="57"/>
      <c r="CI356" s="57"/>
      <c r="CJ356" s="57"/>
      <c r="CK356" s="57"/>
      <c r="CL356" s="57"/>
      <c r="CM356" s="57"/>
      <c r="CN356" s="57"/>
      <c r="CO356" s="57"/>
      <c r="CP356" s="57"/>
      <c r="CQ356" s="57"/>
      <c r="CR356" s="57"/>
      <c r="CS356" s="57"/>
      <c r="CT356" s="57"/>
      <c r="CU356" s="57"/>
      <c r="CV356" s="57"/>
      <c r="CW356" s="57"/>
      <c r="CX356" s="57"/>
      <c r="CY356" s="57"/>
      <c r="CZ356" s="57"/>
      <c r="DA356" s="57"/>
      <c r="DB356" s="57"/>
      <c r="DC356" s="57"/>
      <c r="DD356" s="57"/>
      <c r="DE356" s="57"/>
      <c r="DF356" s="57"/>
      <c r="DG356" s="57"/>
      <c r="DH356" s="57"/>
      <c r="DI356" s="57"/>
      <c r="DJ356" s="57"/>
      <c r="DK356" s="57"/>
      <c r="DL356" s="57"/>
      <c r="DM356" s="57"/>
      <c r="DN356" s="57"/>
      <c r="DO356" s="57"/>
      <c r="DP356" s="57"/>
      <c r="DQ356" s="57"/>
      <c r="DR356" s="57"/>
      <c r="DS356" s="57"/>
      <c r="DT356" s="57"/>
      <c r="DU356" s="57"/>
      <c r="DV356" s="57"/>
      <c r="DW356" s="57"/>
      <c r="DX356" s="57"/>
      <c r="DY356" s="57"/>
      <c r="DZ356" s="57"/>
      <c r="EA356" s="57"/>
      <c r="EB356" s="57"/>
      <c r="EC356" s="57"/>
      <c r="ED356" s="57"/>
      <c r="EE356" s="57"/>
      <c r="EF356" s="57"/>
      <c r="EG356" s="57"/>
      <c r="EH356" s="57"/>
      <c r="EI356" s="57"/>
      <c r="EJ356" s="57"/>
      <c r="EK356" s="57"/>
      <c r="EL356" s="57"/>
      <c r="EM356" s="57"/>
      <c r="EN356" s="57"/>
      <c r="EO356" s="57"/>
      <c r="EP356" s="57"/>
      <c r="EQ356" s="57"/>
      <c r="ER356" s="57"/>
      <c r="ES356" s="57"/>
      <c r="ET356" s="57"/>
      <c r="EU356" s="57"/>
      <c r="EV356" s="57"/>
      <c r="EW356" s="57"/>
      <c r="EX356" s="57"/>
      <c r="EY356" s="57"/>
    </row>
    <row r="357" spans="2:155" ht="14.5" customHeight="1" x14ac:dyDescent="0.35">
      <c r="B357" s="62"/>
      <c r="C357" s="62"/>
      <c r="D357" s="62"/>
      <c r="E357" s="62"/>
      <c r="F357" s="62"/>
      <c r="G357" s="62"/>
      <c r="H357" s="62"/>
      <c r="I357" s="62"/>
      <c r="J357" s="62"/>
      <c r="K357" s="62"/>
      <c r="L357" s="62"/>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c r="CF357" s="57"/>
      <c r="CG357" s="57"/>
      <c r="CH357" s="57"/>
      <c r="CI357" s="57"/>
      <c r="CJ357" s="57"/>
      <c r="CK357" s="57"/>
      <c r="CL357" s="57"/>
      <c r="CM357" s="57"/>
      <c r="CN357" s="57"/>
      <c r="CO357" s="57"/>
      <c r="CP357" s="57"/>
      <c r="CQ357" s="57"/>
      <c r="CR357" s="57"/>
      <c r="CS357" s="57"/>
      <c r="CT357" s="57"/>
      <c r="CU357" s="57"/>
      <c r="CV357" s="57"/>
      <c r="CW357" s="57"/>
      <c r="CX357" s="57"/>
      <c r="CY357" s="57"/>
      <c r="CZ357" s="57"/>
      <c r="DA357" s="57"/>
      <c r="DB357" s="57"/>
      <c r="DC357" s="57"/>
      <c r="DD357" s="57"/>
      <c r="DE357" s="57"/>
      <c r="DF357" s="57"/>
      <c r="DG357" s="57"/>
      <c r="DH357" s="57"/>
      <c r="DI357" s="57"/>
      <c r="DJ357" s="57"/>
      <c r="DK357" s="57"/>
      <c r="DL357" s="57"/>
      <c r="DM357" s="57"/>
      <c r="DN357" s="57"/>
      <c r="DO357" s="57"/>
      <c r="DP357" s="57"/>
      <c r="DQ357" s="57"/>
      <c r="DR357" s="57"/>
      <c r="DS357" s="57"/>
      <c r="DT357" s="57"/>
      <c r="DU357" s="57"/>
      <c r="DV357" s="57"/>
      <c r="DW357" s="57"/>
      <c r="DX357" s="57"/>
      <c r="DY357" s="57"/>
      <c r="DZ357" s="57"/>
      <c r="EA357" s="57"/>
      <c r="EB357" s="57"/>
      <c r="EC357" s="57"/>
      <c r="ED357" s="57"/>
      <c r="EE357" s="57"/>
      <c r="EF357" s="57"/>
      <c r="EG357" s="57"/>
      <c r="EH357" s="57"/>
      <c r="EI357" s="57"/>
      <c r="EJ357" s="57"/>
      <c r="EK357" s="57"/>
      <c r="EL357" s="57"/>
      <c r="EM357" s="57"/>
      <c r="EN357" s="57"/>
      <c r="EO357" s="57"/>
      <c r="EP357" s="57"/>
      <c r="EQ357" s="57"/>
      <c r="ER357" s="57"/>
      <c r="ES357" s="57"/>
      <c r="ET357" s="57"/>
      <c r="EU357" s="57"/>
      <c r="EV357" s="57"/>
      <c r="EW357" s="57"/>
      <c r="EX357" s="57"/>
      <c r="EY357" s="57"/>
    </row>
    <row r="358" spans="2:155" ht="14.5" customHeight="1" x14ac:dyDescent="0.35">
      <c r="B358" s="62"/>
      <c r="C358" s="62"/>
      <c r="D358" s="62"/>
      <c r="E358" s="62"/>
      <c r="F358" s="62"/>
      <c r="G358" s="62"/>
      <c r="H358" s="62"/>
      <c r="I358" s="62"/>
      <c r="J358" s="62"/>
      <c r="K358" s="62"/>
      <c r="L358" s="62"/>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H358" s="57"/>
      <c r="CI358" s="57"/>
      <c r="CJ358" s="57"/>
      <c r="CK358" s="57"/>
      <c r="CL358" s="57"/>
      <c r="CM358" s="57"/>
      <c r="CN358" s="57"/>
      <c r="CO358" s="57"/>
      <c r="CP358" s="57"/>
      <c r="CQ358" s="57"/>
      <c r="CR358" s="57"/>
      <c r="CS358" s="57"/>
      <c r="CT358" s="57"/>
      <c r="CU358" s="57"/>
      <c r="CV358" s="57"/>
      <c r="CW358" s="57"/>
      <c r="CX358" s="57"/>
      <c r="CY358" s="57"/>
      <c r="CZ358" s="57"/>
      <c r="DA358" s="57"/>
      <c r="DB358" s="57"/>
      <c r="DC358" s="57"/>
      <c r="DD358" s="57"/>
      <c r="DE358" s="57"/>
      <c r="DF358" s="57"/>
      <c r="DG358" s="57"/>
      <c r="DH358" s="57"/>
      <c r="DI358" s="57"/>
      <c r="DJ358" s="57"/>
      <c r="DK358" s="57"/>
      <c r="DL358" s="57"/>
      <c r="DM358" s="57"/>
      <c r="DN358" s="57"/>
      <c r="DO358" s="57"/>
      <c r="DP358" s="57"/>
      <c r="DQ358" s="57"/>
      <c r="DR358" s="57"/>
      <c r="DS358" s="57"/>
      <c r="DT358" s="57"/>
      <c r="DU358" s="57"/>
      <c r="DV358" s="57"/>
      <c r="DW358" s="57"/>
      <c r="DX358" s="57"/>
      <c r="DY358" s="57"/>
      <c r="DZ358" s="57"/>
      <c r="EA358" s="57"/>
      <c r="EB358" s="57"/>
      <c r="EC358" s="57"/>
      <c r="ED358" s="57"/>
      <c r="EE358" s="57"/>
      <c r="EF358" s="57"/>
      <c r="EG358" s="57"/>
      <c r="EH358" s="57"/>
      <c r="EI358" s="57"/>
      <c r="EJ358" s="57"/>
      <c r="EK358" s="57"/>
      <c r="EL358" s="57"/>
      <c r="EM358" s="57"/>
      <c r="EN358" s="57"/>
      <c r="EO358" s="57"/>
      <c r="EP358" s="57"/>
      <c r="EQ358" s="57"/>
      <c r="ER358" s="57"/>
      <c r="ES358" s="57"/>
      <c r="ET358" s="57"/>
      <c r="EU358" s="57"/>
      <c r="EV358" s="57"/>
      <c r="EW358" s="57"/>
      <c r="EX358" s="57"/>
      <c r="EY358" s="57"/>
    </row>
    <row r="359" spans="2:155" ht="14.5" customHeight="1" x14ac:dyDescent="0.35">
      <c r="B359" s="62"/>
      <c r="C359" s="62"/>
      <c r="D359" s="62"/>
      <c r="E359" s="62"/>
      <c r="F359" s="62"/>
      <c r="G359" s="62"/>
      <c r="H359" s="62"/>
      <c r="I359" s="62"/>
      <c r="J359" s="62"/>
      <c r="K359" s="62"/>
      <c r="L359" s="62"/>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c r="CJ359" s="57"/>
      <c r="CK359" s="57"/>
      <c r="CL359" s="57"/>
      <c r="CM359" s="57"/>
      <c r="CN359" s="57"/>
      <c r="CO359" s="57"/>
      <c r="CP359" s="57"/>
      <c r="CQ359" s="57"/>
      <c r="CR359" s="57"/>
      <c r="CS359" s="57"/>
      <c r="CT359" s="57"/>
      <c r="CU359" s="57"/>
      <c r="CV359" s="57"/>
      <c r="CW359" s="57"/>
      <c r="CX359" s="57"/>
      <c r="CY359" s="57"/>
      <c r="CZ359" s="57"/>
      <c r="DA359" s="57"/>
      <c r="DB359" s="57"/>
      <c r="DC359" s="57"/>
      <c r="DD359" s="57"/>
      <c r="DE359" s="57"/>
      <c r="DF359" s="57"/>
      <c r="DG359" s="57"/>
      <c r="DH359" s="57"/>
      <c r="DI359" s="57"/>
      <c r="DJ359" s="57"/>
      <c r="DK359" s="57"/>
      <c r="DL359" s="57"/>
      <c r="DM359" s="57"/>
      <c r="DN359" s="57"/>
      <c r="DO359" s="57"/>
      <c r="DP359" s="57"/>
      <c r="DQ359" s="57"/>
      <c r="DR359" s="57"/>
      <c r="DS359" s="57"/>
      <c r="DT359" s="57"/>
      <c r="DU359" s="57"/>
      <c r="DV359" s="57"/>
      <c r="DW359" s="57"/>
      <c r="DX359" s="57"/>
      <c r="DY359" s="57"/>
      <c r="DZ359" s="57"/>
      <c r="EA359" s="57"/>
      <c r="EB359" s="57"/>
      <c r="EC359" s="57"/>
      <c r="ED359" s="57"/>
      <c r="EE359" s="57"/>
      <c r="EF359" s="57"/>
      <c r="EG359" s="57"/>
      <c r="EH359" s="57"/>
      <c r="EI359" s="57"/>
      <c r="EJ359" s="57"/>
      <c r="EK359" s="57"/>
      <c r="EL359" s="57"/>
      <c r="EM359" s="57"/>
      <c r="EN359" s="57"/>
      <c r="EO359" s="57"/>
      <c r="EP359" s="57"/>
      <c r="EQ359" s="57"/>
      <c r="ER359" s="57"/>
      <c r="ES359" s="57"/>
      <c r="ET359" s="57"/>
      <c r="EU359" s="57"/>
      <c r="EV359" s="57"/>
      <c r="EW359" s="57"/>
      <c r="EX359" s="57"/>
      <c r="EY359" s="57"/>
    </row>
    <row r="360" spans="2:155" ht="14.5" customHeight="1" x14ac:dyDescent="0.35">
      <c r="B360" s="62"/>
      <c r="C360" s="62"/>
      <c r="D360" s="62"/>
      <c r="E360" s="62"/>
      <c r="F360" s="62"/>
      <c r="G360" s="62"/>
      <c r="H360" s="62"/>
      <c r="I360" s="62"/>
      <c r="J360" s="62"/>
      <c r="K360" s="62"/>
      <c r="L360" s="62"/>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H360" s="57"/>
      <c r="CI360" s="57"/>
      <c r="CJ360" s="57"/>
      <c r="CK360" s="57"/>
      <c r="CL360" s="57"/>
      <c r="CM360" s="57"/>
      <c r="CN360" s="57"/>
      <c r="CO360" s="57"/>
      <c r="CP360" s="57"/>
      <c r="CQ360" s="57"/>
      <c r="CR360" s="57"/>
      <c r="CS360" s="57"/>
      <c r="CT360" s="57"/>
      <c r="CU360" s="57"/>
      <c r="CV360" s="57"/>
      <c r="CW360" s="57"/>
      <c r="CX360" s="57"/>
      <c r="CY360" s="57"/>
      <c r="CZ360" s="57"/>
      <c r="DA360" s="57"/>
      <c r="DB360" s="57"/>
      <c r="DC360" s="57"/>
      <c r="DD360" s="57"/>
      <c r="DE360" s="57"/>
      <c r="DF360" s="57"/>
      <c r="DG360" s="57"/>
      <c r="DH360" s="57"/>
      <c r="DI360" s="57"/>
      <c r="DJ360" s="57"/>
      <c r="DK360" s="57"/>
      <c r="DL360" s="57"/>
      <c r="DM360" s="57"/>
      <c r="DN360" s="57"/>
      <c r="DO360" s="57"/>
      <c r="DP360" s="57"/>
      <c r="DQ360" s="57"/>
      <c r="DR360" s="57"/>
      <c r="DS360" s="57"/>
      <c r="DT360" s="57"/>
      <c r="DU360" s="57"/>
      <c r="DV360" s="57"/>
      <c r="DW360" s="57"/>
      <c r="DX360" s="57"/>
      <c r="DY360" s="57"/>
      <c r="DZ360" s="57"/>
      <c r="EA360" s="57"/>
      <c r="EB360" s="57"/>
      <c r="EC360" s="57"/>
      <c r="ED360" s="57"/>
      <c r="EE360" s="57"/>
      <c r="EF360" s="57"/>
      <c r="EG360" s="57"/>
      <c r="EH360" s="57"/>
      <c r="EI360" s="57"/>
      <c r="EJ360" s="57"/>
      <c r="EK360" s="57"/>
      <c r="EL360" s="57"/>
      <c r="EM360" s="57"/>
      <c r="EN360" s="57"/>
      <c r="EO360" s="57"/>
      <c r="EP360" s="57"/>
      <c r="EQ360" s="57"/>
      <c r="ER360" s="57"/>
      <c r="ES360" s="57"/>
      <c r="ET360" s="57"/>
      <c r="EU360" s="57"/>
      <c r="EV360" s="57"/>
      <c r="EW360" s="57"/>
      <c r="EX360" s="57"/>
      <c r="EY360" s="57"/>
    </row>
    <row r="361" spans="2:155" ht="14.5" customHeight="1" x14ac:dyDescent="0.35">
      <c r="B361" s="62"/>
      <c r="C361" s="62"/>
      <c r="D361" s="62"/>
      <c r="E361" s="62"/>
      <c r="F361" s="62"/>
      <c r="G361" s="62"/>
      <c r="H361" s="62"/>
      <c r="I361" s="62"/>
      <c r="J361" s="62"/>
      <c r="K361" s="62"/>
      <c r="L361" s="62"/>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c r="CF361" s="57"/>
      <c r="CG361" s="57"/>
      <c r="CH361" s="57"/>
      <c r="CI361" s="57"/>
      <c r="CJ361" s="57"/>
      <c r="CK361" s="57"/>
      <c r="CL361" s="57"/>
      <c r="CM361" s="57"/>
      <c r="CN361" s="57"/>
      <c r="CO361" s="57"/>
      <c r="CP361" s="57"/>
      <c r="CQ361" s="57"/>
      <c r="CR361" s="57"/>
      <c r="CS361" s="57"/>
      <c r="CT361" s="57"/>
      <c r="CU361" s="57"/>
      <c r="CV361" s="57"/>
      <c r="CW361" s="57"/>
      <c r="CX361" s="57"/>
      <c r="CY361" s="57"/>
      <c r="CZ361" s="57"/>
      <c r="DA361" s="57"/>
      <c r="DB361" s="57"/>
      <c r="DC361" s="57"/>
      <c r="DD361" s="57"/>
      <c r="DE361" s="57"/>
      <c r="DF361" s="57"/>
      <c r="DG361" s="57"/>
      <c r="DH361" s="57"/>
      <c r="DI361" s="57"/>
      <c r="DJ361" s="57"/>
      <c r="DK361" s="57"/>
      <c r="DL361" s="57"/>
      <c r="DM361" s="57"/>
      <c r="DN361" s="57"/>
      <c r="DO361" s="57"/>
      <c r="DP361" s="57"/>
      <c r="DQ361" s="57"/>
      <c r="DR361" s="57"/>
      <c r="DS361" s="57"/>
      <c r="DT361" s="57"/>
      <c r="DU361" s="57"/>
      <c r="DV361" s="57"/>
      <c r="DW361" s="57"/>
      <c r="DX361" s="57"/>
      <c r="DY361" s="57"/>
      <c r="DZ361" s="57"/>
      <c r="EA361" s="57"/>
      <c r="EB361" s="57"/>
      <c r="EC361" s="57"/>
      <c r="ED361" s="57"/>
      <c r="EE361" s="57"/>
      <c r="EF361" s="57"/>
      <c r="EG361" s="57"/>
      <c r="EH361" s="57"/>
      <c r="EI361" s="57"/>
      <c r="EJ361" s="57"/>
      <c r="EK361" s="57"/>
      <c r="EL361" s="57"/>
      <c r="EM361" s="57"/>
      <c r="EN361" s="57"/>
      <c r="EO361" s="57"/>
      <c r="EP361" s="57"/>
      <c r="EQ361" s="57"/>
      <c r="ER361" s="57"/>
      <c r="ES361" s="57"/>
      <c r="ET361" s="57"/>
      <c r="EU361" s="57"/>
      <c r="EV361" s="57"/>
      <c r="EW361" s="57"/>
      <c r="EX361" s="57"/>
      <c r="EY361" s="57"/>
    </row>
    <row r="362" spans="2:155" ht="14.5" customHeight="1" x14ac:dyDescent="0.35">
      <c r="B362" s="62"/>
      <c r="C362" s="62"/>
      <c r="D362" s="62"/>
      <c r="E362" s="62"/>
      <c r="F362" s="62"/>
      <c r="G362" s="62"/>
      <c r="H362" s="62"/>
      <c r="I362" s="62"/>
      <c r="J362" s="62"/>
      <c r="K362" s="62"/>
      <c r="L362" s="62"/>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H362" s="57"/>
      <c r="CI362" s="57"/>
      <c r="CJ362" s="57"/>
      <c r="CK362" s="57"/>
      <c r="CL362" s="57"/>
      <c r="CM362" s="57"/>
      <c r="CN362" s="57"/>
      <c r="CO362" s="57"/>
      <c r="CP362" s="57"/>
      <c r="CQ362" s="57"/>
      <c r="CR362" s="57"/>
      <c r="CS362" s="57"/>
      <c r="CT362" s="57"/>
      <c r="CU362" s="57"/>
      <c r="CV362" s="57"/>
      <c r="CW362" s="57"/>
      <c r="CX362" s="57"/>
      <c r="CY362" s="57"/>
      <c r="CZ362" s="57"/>
      <c r="DA362" s="57"/>
      <c r="DB362" s="57"/>
      <c r="DC362" s="57"/>
      <c r="DD362" s="57"/>
      <c r="DE362" s="57"/>
      <c r="DF362" s="57"/>
      <c r="DG362" s="57"/>
      <c r="DH362" s="57"/>
      <c r="DI362" s="57"/>
      <c r="DJ362" s="57"/>
      <c r="DK362" s="57"/>
      <c r="DL362" s="57"/>
      <c r="DM362" s="57"/>
      <c r="DN362" s="57"/>
      <c r="DO362" s="57"/>
      <c r="DP362" s="57"/>
      <c r="DQ362" s="57"/>
      <c r="DR362" s="57"/>
      <c r="DS362" s="57"/>
      <c r="DT362" s="57"/>
      <c r="DU362" s="57"/>
      <c r="DV362" s="57"/>
      <c r="DW362" s="57"/>
      <c r="DX362" s="57"/>
      <c r="DY362" s="57"/>
      <c r="DZ362" s="57"/>
      <c r="EA362" s="57"/>
      <c r="EB362" s="57"/>
      <c r="EC362" s="57"/>
      <c r="ED362" s="57"/>
      <c r="EE362" s="57"/>
      <c r="EF362" s="57"/>
      <c r="EG362" s="57"/>
      <c r="EH362" s="57"/>
      <c r="EI362" s="57"/>
      <c r="EJ362" s="57"/>
      <c r="EK362" s="57"/>
      <c r="EL362" s="57"/>
      <c r="EM362" s="57"/>
      <c r="EN362" s="57"/>
      <c r="EO362" s="57"/>
      <c r="EP362" s="57"/>
      <c r="EQ362" s="57"/>
      <c r="ER362" s="57"/>
      <c r="ES362" s="57"/>
      <c r="ET362" s="57"/>
      <c r="EU362" s="57"/>
      <c r="EV362" s="57"/>
      <c r="EW362" s="57"/>
      <c r="EX362" s="57"/>
      <c r="EY362" s="57"/>
    </row>
    <row r="363" spans="2:155" ht="14.5" customHeight="1" x14ac:dyDescent="0.35">
      <c r="B363" s="62"/>
      <c r="C363" s="62"/>
      <c r="D363" s="62"/>
      <c r="E363" s="62"/>
      <c r="F363" s="62"/>
      <c r="G363" s="62"/>
      <c r="H363" s="62"/>
      <c r="I363" s="62"/>
      <c r="J363" s="62"/>
      <c r="K363" s="62"/>
      <c r="L363" s="62"/>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H363" s="57"/>
      <c r="CI363" s="57"/>
      <c r="CJ363" s="57"/>
      <c r="CK363" s="57"/>
      <c r="CL363" s="57"/>
      <c r="CM363" s="57"/>
      <c r="CN363" s="57"/>
      <c r="CO363" s="57"/>
      <c r="CP363" s="57"/>
      <c r="CQ363" s="57"/>
      <c r="CR363" s="57"/>
      <c r="CS363" s="57"/>
      <c r="CT363" s="57"/>
      <c r="CU363" s="57"/>
      <c r="CV363" s="57"/>
      <c r="CW363" s="57"/>
      <c r="CX363" s="57"/>
      <c r="CY363" s="57"/>
      <c r="CZ363" s="57"/>
      <c r="DA363" s="57"/>
      <c r="DB363" s="57"/>
      <c r="DC363" s="57"/>
      <c r="DD363" s="57"/>
      <c r="DE363" s="57"/>
      <c r="DF363" s="57"/>
      <c r="DG363" s="57"/>
      <c r="DH363" s="57"/>
      <c r="DI363" s="57"/>
      <c r="DJ363" s="57"/>
      <c r="DK363" s="57"/>
      <c r="DL363" s="57"/>
      <c r="DM363" s="57"/>
      <c r="DN363" s="57"/>
      <c r="DO363" s="57"/>
      <c r="DP363" s="57"/>
      <c r="DQ363" s="57"/>
      <c r="DR363" s="57"/>
      <c r="DS363" s="57"/>
      <c r="DT363" s="57"/>
      <c r="DU363" s="57"/>
      <c r="DV363" s="57"/>
      <c r="DW363" s="57"/>
      <c r="DX363" s="57"/>
      <c r="DY363" s="57"/>
      <c r="DZ363" s="57"/>
      <c r="EA363" s="57"/>
      <c r="EB363" s="57"/>
      <c r="EC363" s="57"/>
      <c r="ED363" s="57"/>
      <c r="EE363" s="57"/>
      <c r="EF363" s="57"/>
      <c r="EG363" s="57"/>
      <c r="EH363" s="57"/>
      <c r="EI363" s="57"/>
      <c r="EJ363" s="57"/>
      <c r="EK363" s="57"/>
      <c r="EL363" s="57"/>
      <c r="EM363" s="57"/>
      <c r="EN363" s="57"/>
      <c r="EO363" s="57"/>
      <c r="EP363" s="57"/>
      <c r="EQ363" s="57"/>
      <c r="ER363" s="57"/>
      <c r="ES363" s="57"/>
      <c r="ET363" s="57"/>
      <c r="EU363" s="57"/>
      <c r="EV363" s="57"/>
      <c r="EW363" s="57"/>
      <c r="EX363" s="57"/>
      <c r="EY363" s="57"/>
    </row>
    <row r="364" spans="2:155" ht="14.5" customHeight="1" x14ac:dyDescent="0.35">
      <c r="B364" s="62"/>
      <c r="C364" s="62"/>
      <c r="D364" s="62"/>
      <c r="E364" s="62"/>
      <c r="F364" s="62"/>
      <c r="G364" s="62"/>
      <c r="H364" s="62"/>
      <c r="I364" s="62"/>
      <c r="J364" s="62"/>
      <c r="K364" s="62"/>
      <c r="L364" s="62"/>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c r="CJ364" s="57"/>
      <c r="CK364" s="57"/>
      <c r="CL364" s="57"/>
      <c r="CM364" s="57"/>
      <c r="CN364" s="57"/>
      <c r="CO364" s="57"/>
      <c r="CP364" s="57"/>
      <c r="CQ364" s="57"/>
      <c r="CR364" s="57"/>
      <c r="CS364" s="57"/>
      <c r="CT364" s="57"/>
      <c r="CU364" s="57"/>
      <c r="CV364" s="57"/>
      <c r="CW364" s="57"/>
      <c r="CX364" s="57"/>
      <c r="CY364" s="57"/>
      <c r="CZ364" s="57"/>
      <c r="DA364" s="57"/>
      <c r="DB364" s="57"/>
      <c r="DC364" s="57"/>
      <c r="DD364" s="57"/>
      <c r="DE364" s="57"/>
      <c r="DF364" s="57"/>
      <c r="DG364" s="57"/>
      <c r="DH364" s="57"/>
      <c r="DI364" s="57"/>
      <c r="DJ364" s="57"/>
      <c r="DK364" s="57"/>
      <c r="DL364" s="57"/>
      <c r="DM364" s="57"/>
      <c r="DN364" s="57"/>
      <c r="DO364" s="57"/>
      <c r="DP364" s="57"/>
      <c r="DQ364" s="57"/>
      <c r="DR364" s="57"/>
      <c r="DS364" s="57"/>
      <c r="DT364" s="57"/>
      <c r="DU364" s="57"/>
      <c r="DV364" s="57"/>
      <c r="DW364" s="57"/>
      <c r="DX364" s="57"/>
      <c r="DY364" s="57"/>
      <c r="DZ364" s="57"/>
      <c r="EA364" s="57"/>
      <c r="EB364" s="57"/>
      <c r="EC364" s="57"/>
      <c r="ED364" s="57"/>
      <c r="EE364" s="57"/>
      <c r="EF364" s="57"/>
      <c r="EG364" s="57"/>
      <c r="EH364" s="57"/>
      <c r="EI364" s="57"/>
      <c r="EJ364" s="57"/>
      <c r="EK364" s="57"/>
      <c r="EL364" s="57"/>
      <c r="EM364" s="57"/>
      <c r="EN364" s="57"/>
      <c r="EO364" s="57"/>
      <c r="EP364" s="57"/>
      <c r="EQ364" s="57"/>
      <c r="ER364" s="57"/>
      <c r="ES364" s="57"/>
      <c r="ET364" s="57"/>
      <c r="EU364" s="57"/>
      <c r="EV364" s="57"/>
      <c r="EW364" s="57"/>
      <c r="EX364" s="57"/>
      <c r="EY364" s="57"/>
    </row>
    <row r="365" spans="2:155" ht="14.5" customHeight="1" x14ac:dyDescent="0.35">
      <c r="B365" s="62"/>
      <c r="C365" s="62"/>
      <c r="D365" s="62"/>
      <c r="E365" s="62"/>
      <c r="F365" s="62"/>
      <c r="G365" s="62"/>
      <c r="H365" s="62"/>
      <c r="I365" s="62"/>
      <c r="J365" s="62"/>
      <c r="K365" s="62"/>
      <c r="L365" s="62"/>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c r="DK365" s="57"/>
      <c r="DL365" s="57"/>
      <c r="DM365" s="57"/>
      <c r="DN365" s="57"/>
      <c r="DO365" s="57"/>
      <c r="DP365" s="57"/>
      <c r="DQ365" s="57"/>
      <c r="DR365" s="57"/>
      <c r="DS365" s="57"/>
      <c r="DT365" s="57"/>
      <c r="DU365" s="57"/>
      <c r="DV365" s="57"/>
      <c r="DW365" s="57"/>
      <c r="DX365" s="57"/>
      <c r="DY365" s="57"/>
      <c r="DZ365" s="57"/>
      <c r="EA365" s="57"/>
      <c r="EB365" s="57"/>
      <c r="EC365" s="57"/>
      <c r="ED365" s="57"/>
      <c r="EE365" s="57"/>
      <c r="EF365" s="57"/>
      <c r="EG365" s="57"/>
      <c r="EH365" s="57"/>
      <c r="EI365" s="57"/>
      <c r="EJ365" s="57"/>
      <c r="EK365" s="57"/>
      <c r="EL365" s="57"/>
      <c r="EM365" s="57"/>
      <c r="EN365" s="57"/>
      <c r="EO365" s="57"/>
      <c r="EP365" s="57"/>
      <c r="EQ365" s="57"/>
      <c r="ER365" s="57"/>
      <c r="ES365" s="57"/>
      <c r="ET365" s="57"/>
      <c r="EU365" s="57"/>
      <c r="EV365" s="57"/>
      <c r="EW365" s="57"/>
      <c r="EX365" s="57"/>
      <c r="EY365" s="57"/>
    </row>
    <row r="366" spans="2:155" ht="14.5" customHeight="1" x14ac:dyDescent="0.35">
      <c r="B366" s="62"/>
      <c r="C366" s="62"/>
      <c r="D366" s="62"/>
      <c r="E366" s="62"/>
      <c r="F366" s="62"/>
      <c r="G366" s="62"/>
      <c r="H366" s="62"/>
      <c r="I366" s="62"/>
      <c r="J366" s="62"/>
      <c r="K366" s="62"/>
      <c r="L366" s="62"/>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c r="CF366" s="57"/>
      <c r="CG366" s="57"/>
      <c r="CH366" s="57"/>
      <c r="CI366" s="57"/>
      <c r="CJ366" s="57"/>
      <c r="CK366" s="57"/>
      <c r="CL366" s="57"/>
      <c r="CM366" s="57"/>
      <c r="CN366" s="57"/>
      <c r="CO366" s="57"/>
      <c r="CP366" s="57"/>
      <c r="CQ366" s="57"/>
      <c r="CR366" s="57"/>
      <c r="CS366" s="57"/>
      <c r="CT366" s="57"/>
      <c r="CU366" s="57"/>
      <c r="CV366" s="57"/>
      <c r="CW366" s="57"/>
      <c r="CX366" s="57"/>
      <c r="CY366" s="57"/>
      <c r="CZ366" s="57"/>
      <c r="DA366" s="57"/>
      <c r="DB366" s="57"/>
      <c r="DC366" s="57"/>
      <c r="DD366" s="57"/>
      <c r="DE366" s="57"/>
      <c r="DF366" s="57"/>
      <c r="DG366" s="57"/>
      <c r="DH366" s="57"/>
      <c r="DI366" s="57"/>
      <c r="DJ366" s="57"/>
      <c r="DK366" s="57"/>
      <c r="DL366" s="57"/>
      <c r="DM366" s="57"/>
      <c r="DN366" s="57"/>
      <c r="DO366" s="57"/>
      <c r="DP366" s="57"/>
      <c r="DQ366" s="57"/>
      <c r="DR366" s="57"/>
      <c r="DS366" s="57"/>
      <c r="DT366" s="57"/>
      <c r="DU366" s="57"/>
      <c r="DV366" s="57"/>
      <c r="DW366" s="57"/>
      <c r="DX366" s="57"/>
      <c r="DY366" s="57"/>
      <c r="DZ366" s="57"/>
      <c r="EA366" s="57"/>
      <c r="EB366" s="57"/>
      <c r="EC366" s="57"/>
      <c r="ED366" s="57"/>
      <c r="EE366" s="57"/>
      <c r="EF366" s="57"/>
      <c r="EG366" s="57"/>
      <c r="EH366" s="57"/>
      <c r="EI366" s="57"/>
      <c r="EJ366" s="57"/>
      <c r="EK366" s="57"/>
      <c r="EL366" s="57"/>
      <c r="EM366" s="57"/>
      <c r="EN366" s="57"/>
      <c r="EO366" s="57"/>
      <c r="EP366" s="57"/>
      <c r="EQ366" s="57"/>
      <c r="ER366" s="57"/>
      <c r="ES366" s="57"/>
      <c r="ET366" s="57"/>
      <c r="EU366" s="57"/>
      <c r="EV366" s="57"/>
      <c r="EW366" s="57"/>
      <c r="EX366" s="57"/>
      <c r="EY366" s="57"/>
    </row>
    <row r="367" spans="2:155" ht="14.5" customHeight="1" x14ac:dyDescent="0.35">
      <c r="B367" s="62"/>
      <c r="C367" s="62"/>
      <c r="D367" s="62"/>
      <c r="E367" s="62"/>
      <c r="F367" s="62"/>
      <c r="G367" s="62"/>
      <c r="H367" s="62"/>
      <c r="I367" s="62"/>
      <c r="J367" s="62"/>
      <c r="K367" s="62"/>
      <c r="L367" s="62"/>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c r="CF367" s="57"/>
      <c r="CG367" s="57"/>
      <c r="CH367" s="57"/>
      <c r="CI367" s="57"/>
      <c r="CJ367" s="57"/>
      <c r="CK367" s="57"/>
      <c r="CL367" s="57"/>
      <c r="CM367" s="57"/>
      <c r="CN367" s="57"/>
      <c r="CO367" s="57"/>
      <c r="CP367" s="57"/>
      <c r="CQ367" s="57"/>
      <c r="CR367" s="57"/>
      <c r="CS367" s="57"/>
      <c r="CT367" s="57"/>
      <c r="CU367" s="57"/>
      <c r="CV367" s="57"/>
      <c r="CW367" s="57"/>
      <c r="CX367" s="57"/>
      <c r="CY367" s="57"/>
      <c r="CZ367" s="57"/>
      <c r="DA367" s="57"/>
      <c r="DB367" s="57"/>
      <c r="DC367" s="57"/>
      <c r="DD367" s="57"/>
      <c r="DE367" s="57"/>
      <c r="DF367" s="57"/>
      <c r="DG367" s="57"/>
      <c r="DH367" s="57"/>
      <c r="DI367" s="57"/>
      <c r="DJ367" s="57"/>
      <c r="DK367" s="57"/>
      <c r="DL367" s="57"/>
      <c r="DM367" s="57"/>
      <c r="DN367" s="57"/>
      <c r="DO367" s="57"/>
      <c r="DP367" s="57"/>
      <c r="DQ367" s="57"/>
      <c r="DR367" s="57"/>
      <c r="DS367" s="57"/>
      <c r="DT367" s="57"/>
      <c r="DU367" s="57"/>
      <c r="DV367" s="57"/>
      <c r="DW367" s="57"/>
      <c r="DX367" s="57"/>
      <c r="DY367" s="57"/>
      <c r="DZ367" s="57"/>
      <c r="EA367" s="57"/>
      <c r="EB367" s="57"/>
      <c r="EC367" s="57"/>
      <c r="ED367" s="57"/>
      <c r="EE367" s="57"/>
      <c r="EF367" s="57"/>
      <c r="EG367" s="57"/>
      <c r="EH367" s="57"/>
      <c r="EI367" s="57"/>
      <c r="EJ367" s="57"/>
      <c r="EK367" s="57"/>
      <c r="EL367" s="57"/>
      <c r="EM367" s="57"/>
      <c r="EN367" s="57"/>
      <c r="EO367" s="57"/>
      <c r="EP367" s="57"/>
      <c r="EQ367" s="57"/>
      <c r="ER367" s="57"/>
      <c r="ES367" s="57"/>
      <c r="ET367" s="57"/>
      <c r="EU367" s="57"/>
      <c r="EV367" s="57"/>
      <c r="EW367" s="57"/>
      <c r="EX367" s="57"/>
      <c r="EY367" s="57"/>
    </row>
    <row r="368" spans="2:155" ht="14.5" customHeight="1" x14ac:dyDescent="0.35">
      <c r="B368" s="62"/>
      <c r="C368" s="62"/>
      <c r="D368" s="62"/>
      <c r="E368" s="62"/>
      <c r="F368" s="62"/>
      <c r="G368" s="62"/>
      <c r="H368" s="62"/>
      <c r="I368" s="62"/>
      <c r="J368" s="62"/>
      <c r="K368" s="62"/>
      <c r="L368" s="62"/>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c r="CF368" s="57"/>
      <c r="CG368" s="57"/>
      <c r="CH368" s="57"/>
      <c r="CI368" s="57"/>
      <c r="CJ368" s="57"/>
      <c r="CK368" s="57"/>
      <c r="CL368" s="57"/>
      <c r="CM368" s="57"/>
      <c r="CN368" s="57"/>
      <c r="CO368" s="57"/>
      <c r="CP368" s="57"/>
      <c r="CQ368" s="57"/>
      <c r="CR368" s="57"/>
      <c r="CS368" s="57"/>
      <c r="CT368" s="57"/>
      <c r="CU368" s="57"/>
      <c r="CV368" s="57"/>
      <c r="CW368" s="57"/>
      <c r="CX368" s="57"/>
      <c r="CY368" s="57"/>
      <c r="CZ368" s="57"/>
      <c r="DA368" s="57"/>
      <c r="DB368" s="57"/>
      <c r="DC368" s="57"/>
      <c r="DD368" s="57"/>
      <c r="DE368" s="57"/>
      <c r="DF368" s="57"/>
      <c r="DG368" s="57"/>
      <c r="DH368" s="57"/>
      <c r="DI368" s="57"/>
      <c r="DJ368" s="57"/>
      <c r="DK368" s="57"/>
      <c r="DL368" s="57"/>
      <c r="DM368" s="57"/>
      <c r="DN368" s="57"/>
      <c r="DO368" s="57"/>
      <c r="DP368" s="57"/>
      <c r="DQ368" s="57"/>
      <c r="DR368" s="57"/>
      <c r="DS368" s="57"/>
      <c r="DT368" s="57"/>
      <c r="DU368" s="57"/>
      <c r="DV368" s="57"/>
      <c r="DW368" s="57"/>
      <c r="DX368" s="57"/>
      <c r="DY368" s="57"/>
      <c r="DZ368" s="57"/>
      <c r="EA368" s="57"/>
      <c r="EB368" s="57"/>
      <c r="EC368" s="57"/>
      <c r="ED368" s="57"/>
      <c r="EE368" s="57"/>
      <c r="EF368" s="57"/>
      <c r="EG368" s="57"/>
      <c r="EH368" s="57"/>
      <c r="EI368" s="57"/>
      <c r="EJ368" s="57"/>
      <c r="EK368" s="57"/>
      <c r="EL368" s="57"/>
      <c r="EM368" s="57"/>
      <c r="EN368" s="57"/>
      <c r="EO368" s="57"/>
      <c r="EP368" s="57"/>
      <c r="EQ368" s="57"/>
      <c r="ER368" s="57"/>
      <c r="ES368" s="57"/>
      <c r="ET368" s="57"/>
      <c r="EU368" s="57"/>
      <c r="EV368" s="57"/>
      <c r="EW368" s="57"/>
      <c r="EX368" s="57"/>
      <c r="EY368" s="57"/>
    </row>
    <row r="369" spans="2:155" ht="14.5" customHeight="1" x14ac:dyDescent="0.35">
      <c r="B369" s="62"/>
      <c r="C369" s="62"/>
      <c r="D369" s="62"/>
      <c r="E369" s="62"/>
      <c r="F369" s="62"/>
      <c r="G369" s="62"/>
      <c r="H369" s="62"/>
      <c r="I369" s="62"/>
      <c r="J369" s="62"/>
      <c r="K369" s="62"/>
      <c r="L369" s="62"/>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c r="CF369" s="57"/>
      <c r="CG369" s="57"/>
      <c r="CH369" s="57"/>
      <c r="CI369" s="57"/>
      <c r="CJ369" s="57"/>
      <c r="CK369" s="57"/>
      <c r="CL369" s="57"/>
      <c r="CM369" s="57"/>
      <c r="CN369" s="57"/>
      <c r="CO369" s="57"/>
      <c r="CP369" s="57"/>
      <c r="CQ369" s="57"/>
      <c r="CR369" s="57"/>
      <c r="CS369" s="57"/>
      <c r="CT369" s="57"/>
      <c r="CU369" s="57"/>
      <c r="CV369" s="57"/>
      <c r="CW369" s="57"/>
      <c r="CX369" s="57"/>
      <c r="CY369" s="57"/>
      <c r="CZ369" s="57"/>
      <c r="DA369" s="57"/>
      <c r="DB369" s="57"/>
      <c r="DC369" s="57"/>
      <c r="DD369" s="57"/>
      <c r="DE369" s="57"/>
      <c r="DF369" s="57"/>
      <c r="DG369" s="57"/>
      <c r="DH369" s="57"/>
      <c r="DI369" s="57"/>
      <c r="DJ369" s="57"/>
      <c r="DK369" s="57"/>
      <c r="DL369" s="57"/>
      <c r="DM369" s="57"/>
      <c r="DN369" s="57"/>
      <c r="DO369" s="57"/>
      <c r="DP369" s="57"/>
      <c r="DQ369" s="57"/>
      <c r="DR369" s="57"/>
      <c r="DS369" s="57"/>
      <c r="DT369" s="57"/>
      <c r="DU369" s="57"/>
      <c r="DV369" s="57"/>
      <c r="DW369" s="57"/>
      <c r="DX369" s="57"/>
      <c r="DY369" s="57"/>
      <c r="DZ369" s="57"/>
      <c r="EA369" s="57"/>
      <c r="EB369" s="57"/>
      <c r="EC369" s="57"/>
      <c r="ED369" s="57"/>
      <c r="EE369" s="57"/>
      <c r="EF369" s="57"/>
      <c r="EG369" s="57"/>
      <c r="EH369" s="57"/>
      <c r="EI369" s="57"/>
      <c r="EJ369" s="57"/>
      <c r="EK369" s="57"/>
      <c r="EL369" s="57"/>
      <c r="EM369" s="57"/>
      <c r="EN369" s="57"/>
      <c r="EO369" s="57"/>
      <c r="EP369" s="57"/>
      <c r="EQ369" s="57"/>
      <c r="ER369" s="57"/>
      <c r="ES369" s="57"/>
      <c r="ET369" s="57"/>
      <c r="EU369" s="57"/>
      <c r="EV369" s="57"/>
      <c r="EW369" s="57"/>
      <c r="EX369" s="57"/>
      <c r="EY369" s="57"/>
    </row>
    <row r="370" spans="2:155" ht="14.5" customHeight="1" x14ac:dyDescent="0.35">
      <c r="B370" s="62"/>
      <c r="C370" s="62"/>
      <c r="D370" s="62"/>
      <c r="E370" s="62"/>
      <c r="F370" s="62"/>
      <c r="G370" s="62"/>
      <c r="H370" s="62"/>
      <c r="I370" s="62"/>
      <c r="J370" s="62"/>
      <c r="K370" s="62"/>
      <c r="L370" s="62"/>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c r="DK370" s="57"/>
      <c r="DL370" s="57"/>
      <c r="DM370" s="57"/>
      <c r="DN370" s="57"/>
      <c r="DO370" s="57"/>
      <c r="DP370" s="57"/>
      <c r="DQ370" s="57"/>
      <c r="DR370" s="57"/>
      <c r="DS370" s="57"/>
      <c r="DT370" s="57"/>
      <c r="DU370" s="57"/>
      <c r="DV370" s="57"/>
      <c r="DW370" s="57"/>
      <c r="DX370" s="57"/>
      <c r="DY370" s="57"/>
      <c r="DZ370" s="57"/>
      <c r="EA370" s="57"/>
      <c r="EB370" s="57"/>
      <c r="EC370" s="57"/>
      <c r="ED370" s="57"/>
      <c r="EE370" s="57"/>
      <c r="EF370" s="57"/>
      <c r="EG370" s="57"/>
      <c r="EH370" s="57"/>
      <c r="EI370" s="57"/>
      <c r="EJ370" s="57"/>
      <c r="EK370" s="57"/>
      <c r="EL370" s="57"/>
      <c r="EM370" s="57"/>
      <c r="EN370" s="57"/>
      <c r="EO370" s="57"/>
      <c r="EP370" s="57"/>
      <c r="EQ370" s="57"/>
      <c r="ER370" s="57"/>
      <c r="ES370" s="57"/>
      <c r="ET370" s="57"/>
      <c r="EU370" s="57"/>
      <c r="EV370" s="57"/>
      <c r="EW370" s="57"/>
      <c r="EX370" s="57"/>
      <c r="EY370" s="57"/>
    </row>
    <row r="371" spans="2:155" ht="14.5" customHeight="1" x14ac:dyDescent="0.35">
      <c r="B371" s="62"/>
      <c r="C371" s="62"/>
      <c r="D371" s="62"/>
      <c r="E371" s="62"/>
      <c r="F371" s="62"/>
      <c r="G371" s="62"/>
      <c r="H371" s="62"/>
      <c r="I371" s="62"/>
      <c r="J371" s="62"/>
      <c r="K371" s="62"/>
      <c r="L371" s="62"/>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c r="DK371" s="57"/>
      <c r="DL371" s="57"/>
      <c r="DM371" s="57"/>
      <c r="DN371" s="57"/>
      <c r="DO371" s="57"/>
      <c r="DP371" s="57"/>
      <c r="DQ371" s="57"/>
      <c r="DR371" s="57"/>
      <c r="DS371" s="57"/>
      <c r="DT371" s="57"/>
      <c r="DU371" s="57"/>
      <c r="DV371" s="57"/>
      <c r="DW371" s="57"/>
      <c r="DX371" s="57"/>
      <c r="DY371" s="57"/>
      <c r="DZ371" s="57"/>
      <c r="EA371" s="57"/>
      <c r="EB371" s="57"/>
      <c r="EC371" s="57"/>
      <c r="ED371" s="57"/>
      <c r="EE371" s="57"/>
      <c r="EF371" s="57"/>
      <c r="EG371" s="57"/>
      <c r="EH371" s="57"/>
      <c r="EI371" s="57"/>
      <c r="EJ371" s="57"/>
      <c r="EK371" s="57"/>
      <c r="EL371" s="57"/>
      <c r="EM371" s="57"/>
      <c r="EN371" s="57"/>
      <c r="EO371" s="57"/>
      <c r="EP371" s="57"/>
      <c r="EQ371" s="57"/>
      <c r="ER371" s="57"/>
      <c r="ES371" s="57"/>
      <c r="ET371" s="57"/>
      <c r="EU371" s="57"/>
      <c r="EV371" s="57"/>
      <c r="EW371" s="57"/>
      <c r="EX371" s="57"/>
      <c r="EY371" s="57"/>
    </row>
    <row r="372" spans="2:155" ht="14.5" customHeight="1" x14ac:dyDescent="0.35">
      <c r="B372" s="62"/>
      <c r="C372" s="62"/>
      <c r="D372" s="62"/>
      <c r="E372" s="62"/>
      <c r="F372" s="62"/>
      <c r="G372" s="62"/>
      <c r="H372" s="62"/>
      <c r="I372" s="62"/>
      <c r="J372" s="62"/>
      <c r="K372" s="62"/>
      <c r="L372" s="62"/>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c r="CF372" s="57"/>
      <c r="CG372" s="57"/>
      <c r="CH372" s="57"/>
      <c r="CI372" s="57"/>
      <c r="CJ372" s="57"/>
      <c r="CK372" s="57"/>
      <c r="CL372" s="57"/>
      <c r="CM372" s="57"/>
      <c r="CN372" s="57"/>
      <c r="CO372" s="57"/>
      <c r="CP372" s="57"/>
      <c r="CQ372" s="57"/>
      <c r="CR372" s="57"/>
      <c r="CS372" s="57"/>
      <c r="CT372" s="57"/>
      <c r="CU372" s="57"/>
      <c r="CV372" s="57"/>
      <c r="CW372" s="57"/>
      <c r="CX372" s="57"/>
      <c r="CY372" s="57"/>
      <c r="CZ372" s="57"/>
      <c r="DA372" s="57"/>
      <c r="DB372" s="57"/>
      <c r="DC372" s="57"/>
      <c r="DD372" s="57"/>
      <c r="DE372" s="57"/>
      <c r="DF372" s="57"/>
      <c r="DG372" s="57"/>
      <c r="DH372" s="57"/>
      <c r="DI372" s="57"/>
      <c r="DJ372" s="57"/>
      <c r="DK372" s="57"/>
      <c r="DL372" s="57"/>
      <c r="DM372" s="57"/>
      <c r="DN372" s="57"/>
      <c r="DO372" s="57"/>
      <c r="DP372" s="57"/>
      <c r="DQ372" s="57"/>
      <c r="DR372" s="57"/>
      <c r="DS372" s="57"/>
      <c r="DT372" s="57"/>
      <c r="DU372" s="57"/>
      <c r="DV372" s="57"/>
      <c r="DW372" s="57"/>
      <c r="DX372" s="57"/>
      <c r="DY372" s="57"/>
      <c r="DZ372" s="57"/>
      <c r="EA372" s="57"/>
      <c r="EB372" s="57"/>
      <c r="EC372" s="57"/>
      <c r="ED372" s="57"/>
      <c r="EE372" s="57"/>
      <c r="EF372" s="57"/>
      <c r="EG372" s="57"/>
      <c r="EH372" s="57"/>
      <c r="EI372" s="57"/>
      <c r="EJ372" s="57"/>
      <c r="EK372" s="57"/>
      <c r="EL372" s="57"/>
      <c r="EM372" s="57"/>
      <c r="EN372" s="57"/>
      <c r="EO372" s="57"/>
      <c r="EP372" s="57"/>
      <c r="EQ372" s="57"/>
      <c r="ER372" s="57"/>
      <c r="ES372" s="57"/>
      <c r="ET372" s="57"/>
      <c r="EU372" s="57"/>
      <c r="EV372" s="57"/>
      <c r="EW372" s="57"/>
      <c r="EX372" s="57"/>
      <c r="EY372" s="57"/>
    </row>
    <row r="373" spans="2:155" ht="14.5" customHeight="1" x14ac:dyDescent="0.35">
      <c r="B373" s="62"/>
      <c r="C373" s="62"/>
      <c r="D373" s="62"/>
      <c r="E373" s="62"/>
      <c r="F373" s="62"/>
      <c r="G373" s="62"/>
      <c r="H373" s="62"/>
      <c r="I373" s="62"/>
      <c r="J373" s="62"/>
      <c r="K373" s="62"/>
      <c r="L373" s="62"/>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c r="DN373" s="57"/>
      <c r="DO373" s="57"/>
      <c r="DP373" s="57"/>
      <c r="DQ373" s="57"/>
      <c r="DR373" s="57"/>
      <c r="DS373" s="57"/>
      <c r="DT373" s="57"/>
      <c r="DU373" s="57"/>
      <c r="DV373" s="57"/>
      <c r="DW373" s="57"/>
      <c r="DX373" s="57"/>
      <c r="DY373" s="57"/>
      <c r="DZ373" s="57"/>
      <c r="EA373" s="57"/>
      <c r="EB373" s="57"/>
      <c r="EC373" s="57"/>
      <c r="ED373" s="57"/>
      <c r="EE373" s="57"/>
      <c r="EF373" s="57"/>
      <c r="EG373" s="57"/>
      <c r="EH373" s="57"/>
      <c r="EI373" s="57"/>
      <c r="EJ373" s="57"/>
      <c r="EK373" s="57"/>
      <c r="EL373" s="57"/>
      <c r="EM373" s="57"/>
      <c r="EN373" s="57"/>
      <c r="EO373" s="57"/>
      <c r="EP373" s="57"/>
      <c r="EQ373" s="57"/>
      <c r="ER373" s="57"/>
      <c r="ES373" s="57"/>
      <c r="ET373" s="57"/>
      <c r="EU373" s="57"/>
      <c r="EV373" s="57"/>
      <c r="EW373" s="57"/>
      <c r="EX373" s="57"/>
      <c r="EY373" s="57"/>
    </row>
    <row r="374" spans="2:155" ht="14.5" customHeight="1" x14ac:dyDescent="0.35">
      <c r="B374" s="62"/>
      <c r="C374" s="62"/>
      <c r="D374" s="62"/>
      <c r="E374" s="62"/>
      <c r="F374" s="62"/>
      <c r="G374" s="62"/>
      <c r="H374" s="62"/>
      <c r="I374" s="62"/>
      <c r="J374" s="62"/>
      <c r="K374" s="62"/>
      <c r="L374" s="62"/>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c r="BX374" s="57"/>
      <c r="BY374" s="57"/>
      <c r="BZ374" s="57"/>
      <c r="CA374" s="57"/>
      <c r="CB374" s="57"/>
      <c r="CC374" s="57"/>
      <c r="CD374" s="57"/>
      <c r="CE374" s="57"/>
      <c r="CF374" s="57"/>
      <c r="CG374" s="57"/>
      <c r="CH374" s="57"/>
      <c r="CI374" s="57"/>
      <c r="CJ374" s="57"/>
      <c r="CK374" s="57"/>
      <c r="CL374" s="57"/>
      <c r="CM374" s="57"/>
      <c r="CN374" s="57"/>
      <c r="CO374" s="57"/>
      <c r="CP374" s="57"/>
      <c r="CQ374" s="57"/>
      <c r="CR374" s="57"/>
      <c r="CS374" s="57"/>
      <c r="CT374" s="57"/>
      <c r="CU374" s="57"/>
      <c r="CV374" s="57"/>
      <c r="CW374" s="57"/>
      <c r="CX374" s="57"/>
      <c r="CY374" s="57"/>
      <c r="CZ374" s="57"/>
      <c r="DA374" s="57"/>
      <c r="DB374" s="57"/>
      <c r="DC374" s="57"/>
      <c r="DD374" s="57"/>
      <c r="DE374" s="57"/>
      <c r="DF374" s="57"/>
      <c r="DG374" s="57"/>
      <c r="DH374" s="57"/>
      <c r="DI374" s="57"/>
      <c r="DJ374" s="57"/>
      <c r="DK374" s="57"/>
      <c r="DL374" s="57"/>
      <c r="DM374" s="57"/>
      <c r="DN374" s="57"/>
      <c r="DO374" s="57"/>
      <c r="DP374" s="57"/>
      <c r="DQ374" s="57"/>
      <c r="DR374" s="57"/>
      <c r="DS374" s="57"/>
      <c r="DT374" s="57"/>
      <c r="DU374" s="57"/>
      <c r="DV374" s="57"/>
      <c r="DW374" s="57"/>
      <c r="DX374" s="57"/>
      <c r="DY374" s="57"/>
      <c r="DZ374" s="57"/>
      <c r="EA374" s="57"/>
      <c r="EB374" s="57"/>
      <c r="EC374" s="57"/>
      <c r="ED374" s="57"/>
      <c r="EE374" s="57"/>
      <c r="EF374" s="57"/>
      <c r="EG374" s="57"/>
      <c r="EH374" s="57"/>
      <c r="EI374" s="57"/>
      <c r="EJ374" s="57"/>
      <c r="EK374" s="57"/>
      <c r="EL374" s="57"/>
      <c r="EM374" s="57"/>
      <c r="EN374" s="57"/>
      <c r="EO374" s="57"/>
      <c r="EP374" s="57"/>
      <c r="EQ374" s="57"/>
      <c r="ER374" s="57"/>
      <c r="ES374" s="57"/>
      <c r="ET374" s="57"/>
      <c r="EU374" s="57"/>
      <c r="EV374" s="57"/>
      <c r="EW374" s="57"/>
      <c r="EX374" s="57"/>
      <c r="EY374" s="57"/>
    </row>
    <row r="375" spans="2:155" ht="14.5" customHeight="1" x14ac:dyDescent="0.35">
      <c r="B375" s="62"/>
      <c r="C375" s="62"/>
      <c r="D375" s="62"/>
      <c r="E375" s="62"/>
      <c r="F375" s="62"/>
      <c r="G375" s="62"/>
      <c r="H375" s="62"/>
      <c r="I375" s="62"/>
      <c r="J375" s="62"/>
      <c r="K375" s="62"/>
      <c r="L375" s="62"/>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H375" s="57"/>
      <c r="CI375" s="57"/>
      <c r="CJ375" s="57"/>
      <c r="CK375" s="57"/>
      <c r="CL375" s="57"/>
      <c r="CM375" s="57"/>
      <c r="CN375" s="57"/>
      <c r="CO375" s="57"/>
      <c r="CP375" s="57"/>
      <c r="CQ375" s="57"/>
      <c r="CR375" s="57"/>
      <c r="CS375" s="57"/>
      <c r="CT375" s="57"/>
      <c r="CU375" s="57"/>
      <c r="CV375" s="57"/>
      <c r="CW375" s="57"/>
      <c r="CX375" s="57"/>
      <c r="CY375" s="57"/>
      <c r="CZ375" s="57"/>
      <c r="DA375" s="57"/>
      <c r="DB375" s="57"/>
      <c r="DC375" s="57"/>
      <c r="DD375" s="57"/>
      <c r="DE375" s="57"/>
      <c r="DF375" s="57"/>
      <c r="DG375" s="57"/>
      <c r="DH375" s="57"/>
      <c r="DI375" s="57"/>
      <c r="DJ375" s="57"/>
      <c r="DK375" s="57"/>
      <c r="DL375" s="57"/>
      <c r="DM375" s="57"/>
      <c r="DN375" s="57"/>
      <c r="DO375" s="57"/>
      <c r="DP375" s="57"/>
      <c r="DQ375" s="57"/>
      <c r="DR375" s="57"/>
      <c r="DS375" s="57"/>
      <c r="DT375" s="57"/>
      <c r="DU375" s="57"/>
      <c r="DV375" s="57"/>
      <c r="DW375" s="57"/>
      <c r="DX375" s="57"/>
      <c r="DY375" s="57"/>
      <c r="DZ375" s="57"/>
      <c r="EA375" s="57"/>
      <c r="EB375" s="57"/>
      <c r="EC375" s="57"/>
      <c r="ED375" s="57"/>
      <c r="EE375" s="57"/>
      <c r="EF375" s="57"/>
      <c r="EG375" s="57"/>
      <c r="EH375" s="57"/>
      <c r="EI375" s="57"/>
      <c r="EJ375" s="57"/>
      <c r="EK375" s="57"/>
      <c r="EL375" s="57"/>
      <c r="EM375" s="57"/>
      <c r="EN375" s="57"/>
      <c r="EO375" s="57"/>
      <c r="EP375" s="57"/>
      <c r="EQ375" s="57"/>
      <c r="ER375" s="57"/>
      <c r="ES375" s="57"/>
      <c r="ET375" s="57"/>
      <c r="EU375" s="57"/>
      <c r="EV375" s="57"/>
      <c r="EW375" s="57"/>
      <c r="EX375" s="57"/>
      <c r="EY375" s="57"/>
    </row>
    <row r="376" spans="2:155" ht="14.5" customHeight="1" x14ac:dyDescent="0.35">
      <c r="B376" s="62"/>
      <c r="C376" s="62"/>
      <c r="D376" s="62"/>
      <c r="E376" s="62"/>
      <c r="F376" s="62"/>
      <c r="G376" s="62"/>
      <c r="H376" s="62"/>
      <c r="I376" s="62"/>
      <c r="J376" s="62"/>
      <c r="K376" s="62"/>
      <c r="L376" s="62"/>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c r="CF376" s="57"/>
      <c r="CG376" s="57"/>
      <c r="CH376" s="57"/>
      <c r="CI376" s="57"/>
      <c r="CJ376" s="57"/>
      <c r="CK376" s="57"/>
      <c r="CL376" s="57"/>
      <c r="CM376" s="57"/>
      <c r="CN376" s="57"/>
      <c r="CO376" s="57"/>
      <c r="CP376" s="57"/>
      <c r="CQ376" s="57"/>
      <c r="CR376" s="57"/>
      <c r="CS376" s="57"/>
      <c r="CT376" s="57"/>
      <c r="CU376" s="57"/>
      <c r="CV376" s="57"/>
      <c r="CW376" s="57"/>
      <c r="CX376" s="57"/>
      <c r="CY376" s="57"/>
      <c r="CZ376" s="57"/>
      <c r="DA376" s="57"/>
      <c r="DB376" s="57"/>
      <c r="DC376" s="57"/>
      <c r="DD376" s="57"/>
      <c r="DE376" s="57"/>
      <c r="DF376" s="57"/>
      <c r="DG376" s="57"/>
      <c r="DH376" s="57"/>
      <c r="DI376" s="57"/>
      <c r="DJ376" s="57"/>
      <c r="DK376" s="57"/>
      <c r="DL376" s="57"/>
      <c r="DM376" s="57"/>
      <c r="DN376" s="57"/>
      <c r="DO376" s="57"/>
      <c r="DP376" s="57"/>
      <c r="DQ376" s="57"/>
      <c r="DR376" s="57"/>
      <c r="DS376" s="57"/>
      <c r="DT376" s="57"/>
      <c r="DU376" s="57"/>
      <c r="DV376" s="57"/>
      <c r="DW376" s="57"/>
      <c r="DX376" s="57"/>
      <c r="DY376" s="57"/>
      <c r="DZ376" s="57"/>
      <c r="EA376" s="57"/>
      <c r="EB376" s="57"/>
      <c r="EC376" s="57"/>
      <c r="ED376" s="57"/>
      <c r="EE376" s="57"/>
      <c r="EF376" s="57"/>
      <c r="EG376" s="57"/>
      <c r="EH376" s="57"/>
      <c r="EI376" s="57"/>
      <c r="EJ376" s="57"/>
      <c r="EK376" s="57"/>
      <c r="EL376" s="57"/>
      <c r="EM376" s="57"/>
      <c r="EN376" s="57"/>
      <c r="EO376" s="57"/>
      <c r="EP376" s="57"/>
      <c r="EQ376" s="57"/>
      <c r="ER376" s="57"/>
      <c r="ES376" s="57"/>
      <c r="ET376" s="57"/>
      <c r="EU376" s="57"/>
      <c r="EV376" s="57"/>
      <c r="EW376" s="57"/>
      <c r="EX376" s="57"/>
      <c r="EY376" s="57"/>
    </row>
    <row r="377" spans="2:155" ht="14.5" customHeight="1" x14ac:dyDescent="0.35">
      <c r="B377" s="62"/>
      <c r="C377" s="62"/>
      <c r="D377" s="62"/>
      <c r="E377" s="62"/>
      <c r="F377" s="62"/>
      <c r="G377" s="62"/>
      <c r="H377" s="62"/>
      <c r="I377" s="62"/>
      <c r="J377" s="62"/>
      <c r="K377" s="62"/>
      <c r="L377" s="62"/>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c r="DN377" s="57"/>
      <c r="DO377" s="57"/>
      <c r="DP377" s="57"/>
      <c r="DQ377" s="57"/>
      <c r="DR377" s="57"/>
      <c r="DS377" s="57"/>
      <c r="DT377" s="57"/>
      <c r="DU377" s="57"/>
      <c r="DV377" s="57"/>
      <c r="DW377" s="57"/>
      <c r="DX377" s="57"/>
      <c r="DY377" s="57"/>
      <c r="DZ377" s="57"/>
      <c r="EA377" s="57"/>
      <c r="EB377" s="57"/>
      <c r="EC377" s="57"/>
      <c r="ED377" s="57"/>
      <c r="EE377" s="57"/>
      <c r="EF377" s="57"/>
      <c r="EG377" s="57"/>
      <c r="EH377" s="57"/>
      <c r="EI377" s="57"/>
      <c r="EJ377" s="57"/>
      <c r="EK377" s="57"/>
      <c r="EL377" s="57"/>
      <c r="EM377" s="57"/>
      <c r="EN377" s="57"/>
      <c r="EO377" s="57"/>
      <c r="EP377" s="57"/>
      <c r="EQ377" s="57"/>
      <c r="ER377" s="57"/>
      <c r="ES377" s="57"/>
      <c r="ET377" s="57"/>
      <c r="EU377" s="57"/>
      <c r="EV377" s="57"/>
      <c r="EW377" s="57"/>
      <c r="EX377" s="57"/>
      <c r="EY377" s="57"/>
    </row>
    <row r="378" spans="2:155" ht="14.5" customHeight="1" x14ac:dyDescent="0.35">
      <c r="B378" s="62"/>
      <c r="C378" s="62"/>
      <c r="D378" s="62"/>
      <c r="E378" s="62"/>
      <c r="F378" s="62"/>
      <c r="G378" s="62"/>
      <c r="H378" s="62"/>
      <c r="I378" s="62"/>
      <c r="J378" s="62"/>
      <c r="K378" s="62"/>
      <c r="L378" s="62"/>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c r="CF378" s="57"/>
      <c r="CG378" s="57"/>
      <c r="CH378" s="57"/>
      <c r="CI378" s="57"/>
      <c r="CJ378" s="57"/>
      <c r="CK378" s="57"/>
      <c r="CL378" s="57"/>
      <c r="CM378" s="57"/>
      <c r="CN378" s="57"/>
      <c r="CO378" s="57"/>
      <c r="CP378" s="57"/>
      <c r="CQ378" s="57"/>
      <c r="CR378" s="57"/>
      <c r="CS378" s="57"/>
      <c r="CT378" s="57"/>
      <c r="CU378" s="57"/>
      <c r="CV378" s="57"/>
      <c r="CW378" s="57"/>
      <c r="CX378" s="57"/>
      <c r="CY378" s="57"/>
      <c r="CZ378" s="57"/>
      <c r="DA378" s="57"/>
      <c r="DB378" s="57"/>
      <c r="DC378" s="57"/>
      <c r="DD378" s="57"/>
      <c r="DE378" s="57"/>
      <c r="DF378" s="57"/>
      <c r="DG378" s="57"/>
      <c r="DH378" s="57"/>
      <c r="DI378" s="57"/>
      <c r="DJ378" s="57"/>
      <c r="DK378" s="57"/>
      <c r="DL378" s="57"/>
      <c r="DM378" s="57"/>
      <c r="DN378" s="57"/>
      <c r="DO378" s="57"/>
      <c r="DP378" s="57"/>
      <c r="DQ378" s="57"/>
      <c r="DR378" s="57"/>
      <c r="DS378" s="57"/>
      <c r="DT378" s="57"/>
      <c r="DU378" s="57"/>
      <c r="DV378" s="57"/>
      <c r="DW378" s="57"/>
      <c r="DX378" s="57"/>
      <c r="DY378" s="57"/>
      <c r="DZ378" s="57"/>
      <c r="EA378" s="57"/>
      <c r="EB378" s="57"/>
      <c r="EC378" s="57"/>
      <c r="ED378" s="57"/>
      <c r="EE378" s="57"/>
      <c r="EF378" s="57"/>
      <c r="EG378" s="57"/>
      <c r="EH378" s="57"/>
      <c r="EI378" s="57"/>
      <c r="EJ378" s="57"/>
      <c r="EK378" s="57"/>
      <c r="EL378" s="57"/>
      <c r="EM378" s="57"/>
      <c r="EN378" s="57"/>
      <c r="EO378" s="57"/>
      <c r="EP378" s="57"/>
      <c r="EQ378" s="57"/>
      <c r="ER378" s="57"/>
      <c r="ES378" s="57"/>
      <c r="ET378" s="57"/>
      <c r="EU378" s="57"/>
      <c r="EV378" s="57"/>
      <c r="EW378" s="57"/>
      <c r="EX378" s="57"/>
      <c r="EY378" s="57"/>
    </row>
    <row r="379" spans="2:155" ht="14.5" customHeight="1" x14ac:dyDescent="0.35">
      <c r="B379" s="62"/>
      <c r="C379" s="62"/>
      <c r="D379" s="62"/>
      <c r="E379" s="62"/>
      <c r="F379" s="62"/>
      <c r="G379" s="62"/>
      <c r="H379" s="62"/>
      <c r="I379" s="62"/>
      <c r="J379" s="62"/>
      <c r="K379" s="62"/>
      <c r="L379" s="62"/>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c r="CF379" s="57"/>
      <c r="CG379" s="57"/>
      <c r="CH379" s="57"/>
      <c r="CI379" s="57"/>
      <c r="CJ379" s="57"/>
      <c r="CK379" s="57"/>
      <c r="CL379" s="57"/>
      <c r="CM379" s="57"/>
      <c r="CN379" s="57"/>
      <c r="CO379" s="57"/>
      <c r="CP379" s="57"/>
      <c r="CQ379" s="57"/>
      <c r="CR379" s="57"/>
      <c r="CS379" s="57"/>
      <c r="CT379" s="57"/>
      <c r="CU379" s="57"/>
      <c r="CV379" s="57"/>
      <c r="CW379" s="57"/>
      <c r="CX379" s="57"/>
      <c r="CY379" s="57"/>
      <c r="CZ379" s="57"/>
      <c r="DA379" s="57"/>
      <c r="DB379" s="57"/>
      <c r="DC379" s="57"/>
      <c r="DD379" s="57"/>
      <c r="DE379" s="57"/>
      <c r="DF379" s="57"/>
      <c r="DG379" s="57"/>
      <c r="DH379" s="57"/>
      <c r="DI379" s="57"/>
      <c r="DJ379" s="57"/>
      <c r="DK379" s="57"/>
      <c r="DL379" s="57"/>
      <c r="DM379" s="57"/>
      <c r="DN379" s="57"/>
      <c r="DO379" s="57"/>
      <c r="DP379" s="57"/>
      <c r="DQ379" s="57"/>
      <c r="DR379" s="57"/>
      <c r="DS379" s="57"/>
      <c r="DT379" s="57"/>
      <c r="DU379" s="57"/>
      <c r="DV379" s="57"/>
      <c r="DW379" s="57"/>
      <c r="DX379" s="57"/>
      <c r="DY379" s="57"/>
      <c r="DZ379" s="57"/>
      <c r="EA379" s="57"/>
      <c r="EB379" s="57"/>
      <c r="EC379" s="57"/>
      <c r="ED379" s="57"/>
      <c r="EE379" s="57"/>
      <c r="EF379" s="57"/>
      <c r="EG379" s="57"/>
      <c r="EH379" s="57"/>
      <c r="EI379" s="57"/>
      <c r="EJ379" s="57"/>
      <c r="EK379" s="57"/>
      <c r="EL379" s="57"/>
      <c r="EM379" s="57"/>
      <c r="EN379" s="57"/>
      <c r="EO379" s="57"/>
      <c r="EP379" s="57"/>
      <c r="EQ379" s="57"/>
      <c r="ER379" s="57"/>
      <c r="ES379" s="57"/>
      <c r="ET379" s="57"/>
      <c r="EU379" s="57"/>
      <c r="EV379" s="57"/>
      <c r="EW379" s="57"/>
      <c r="EX379" s="57"/>
      <c r="EY379" s="57"/>
    </row>
    <row r="380" spans="2:155" ht="14.5" customHeight="1" x14ac:dyDescent="0.35">
      <c r="B380" s="62"/>
      <c r="C380" s="62"/>
      <c r="D380" s="62"/>
      <c r="E380" s="62"/>
      <c r="F380" s="62"/>
      <c r="G380" s="62"/>
      <c r="H380" s="62"/>
      <c r="I380" s="62"/>
      <c r="J380" s="62"/>
      <c r="K380" s="62"/>
      <c r="L380" s="62"/>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c r="CF380" s="57"/>
      <c r="CG380" s="57"/>
      <c r="CH380" s="57"/>
      <c r="CI380" s="57"/>
      <c r="CJ380" s="57"/>
      <c r="CK380" s="57"/>
      <c r="CL380" s="57"/>
      <c r="CM380" s="57"/>
      <c r="CN380" s="57"/>
      <c r="CO380" s="57"/>
      <c r="CP380" s="57"/>
      <c r="CQ380" s="57"/>
      <c r="CR380" s="57"/>
      <c r="CS380" s="57"/>
      <c r="CT380" s="57"/>
      <c r="CU380" s="57"/>
      <c r="CV380" s="57"/>
      <c r="CW380" s="57"/>
      <c r="CX380" s="57"/>
      <c r="CY380" s="57"/>
      <c r="CZ380" s="57"/>
      <c r="DA380" s="57"/>
      <c r="DB380" s="57"/>
      <c r="DC380" s="57"/>
      <c r="DD380" s="57"/>
      <c r="DE380" s="57"/>
      <c r="DF380" s="57"/>
      <c r="DG380" s="57"/>
      <c r="DH380" s="57"/>
      <c r="DI380" s="57"/>
      <c r="DJ380" s="57"/>
      <c r="DK380" s="57"/>
      <c r="DL380" s="57"/>
      <c r="DM380" s="57"/>
      <c r="DN380" s="57"/>
      <c r="DO380" s="57"/>
      <c r="DP380" s="57"/>
      <c r="DQ380" s="57"/>
      <c r="DR380" s="57"/>
      <c r="DS380" s="57"/>
      <c r="DT380" s="57"/>
      <c r="DU380" s="57"/>
      <c r="DV380" s="57"/>
      <c r="DW380" s="57"/>
      <c r="DX380" s="57"/>
      <c r="DY380" s="57"/>
      <c r="DZ380" s="57"/>
      <c r="EA380" s="57"/>
      <c r="EB380" s="57"/>
      <c r="EC380" s="57"/>
      <c r="ED380" s="57"/>
      <c r="EE380" s="57"/>
      <c r="EF380" s="57"/>
      <c r="EG380" s="57"/>
      <c r="EH380" s="57"/>
      <c r="EI380" s="57"/>
      <c r="EJ380" s="57"/>
      <c r="EK380" s="57"/>
      <c r="EL380" s="57"/>
      <c r="EM380" s="57"/>
      <c r="EN380" s="57"/>
      <c r="EO380" s="57"/>
      <c r="EP380" s="57"/>
      <c r="EQ380" s="57"/>
      <c r="ER380" s="57"/>
      <c r="ES380" s="57"/>
      <c r="ET380" s="57"/>
      <c r="EU380" s="57"/>
      <c r="EV380" s="57"/>
      <c r="EW380" s="57"/>
      <c r="EX380" s="57"/>
      <c r="EY380" s="57"/>
    </row>
    <row r="381" spans="2:155" ht="14.5" customHeight="1" x14ac:dyDescent="0.35">
      <c r="B381" s="62"/>
      <c r="C381" s="62"/>
      <c r="D381" s="62"/>
      <c r="E381" s="62"/>
      <c r="F381" s="62"/>
      <c r="G381" s="62"/>
      <c r="H381" s="62"/>
      <c r="I381" s="62"/>
      <c r="J381" s="62"/>
      <c r="K381" s="62"/>
      <c r="L381" s="62"/>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c r="CF381" s="57"/>
      <c r="CG381" s="57"/>
      <c r="CH381" s="57"/>
      <c r="CI381" s="57"/>
      <c r="CJ381" s="57"/>
      <c r="CK381" s="57"/>
      <c r="CL381" s="57"/>
      <c r="CM381" s="57"/>
      <c r="CN381" s="57"/>
      <c r="CO381" s="57"/>
      <c r="CP381" s="57"/>
      <c r="CQ381" s="57"/>
      <c r="CR381" s="57"/>
      <c r="CS381" s="57"/>
      <c r="CT381" s="57"/>
      <c r="CU381" s="57"/>
      <c r="CV381" s="57"/>
      <c r="CW381" s="57"/>
      <c r="CX381" s="57"/>
      <c r="CY381" s="57"/>
      <c r="CZ381" s="57"/>
      <c r="DA381" s="57"/>
      <c r="DB381" s="57"/>
      <c r="DC381" s="57"/>
      <c r="DD381" s="57"/>
      <c r="DE381" s="57"/>
      <c r="DF381" s="57"/>
      <c r="DG381" s="57"/>
      <c r="DH381" s="57"/>
      <c r="DI381" s="57"/>
      <c r="DJ381" s="57"/>
      <c r="DK381" s="57"/>
      <c r="DL381" s="57"/>
      <c r="DM381" s="57"/>
      <c r="DN381" s="57"/>
      <c r="DO381" s="57"/>
      <c r="DP381" s="57"/>
      <c r="DQ381" s="57"/>
      <c r="DR381" s="57"/>
      <c r="DS381" s="57"/>
      <c r="DT381" s="57"/>
      <c r="DU381" s="57"/>
      <c r="DV381" s="57"/>
      <c r="DW381" s="57"/>
      <c r="DX381" s="57"/>
      <c r="DY381" s="57"/>
      <c r="DZ381" s="57"/>
      <c r="EA381" s="57"/>
      <c r="EB381" s="57"/>
      <c r="EC381" s="57"/>
      <c r="ED381" s="57"/>
      <c r="EE381" s="57"/>
      <c r="EF381" s="57"/>
      <c r="EG381" s="57"/>
      <c r="EH381" s="57"/>
      <c r="EI381" s="57"/>
      <c r="EJ381" s="57"/>
      <c r="EK381" s="57"/>
      <c r="EL381" s="57"/>
      <c r="EM381" s="57"/>
      <c r="EN381" s="57"/>
      <c r="EO381" s="57"/>
      <c r="EP381" s="57"/>
      <c r="EQ381" s="57"/>
      <c r="ER381" s="57"/>
      <c r="ES381" s="57"/>
      <c r="ET381" s="57"/>
      <c r="EU381" s="57"/>
      <c r="EV381" s="57"/>
      <c r="EW381" s="57"/>
      <c r="EX381" s="57"/>
      <c r="EY381" s="57"/>
    </row>
    <row r="382" spans="2:155" ht="14.5" customHeight="1" x14ac:dyDescent="0.35">
      <c r="B382" s="62"/>
      <c r="C382" s="62"/>
      <c r="D382" s="62"/>
      <c r="E382" s="62"/>
      <c r="F382" s="62"/>
      <c r="G382" s="62"/>
      <c r="H382" s="62"/>
      <c r="I382" s="62"/>
      <c r="J382" s="62"/>
      <c r="K382" s="62"/>
      <c r="L382" s="62"/>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c r="CF382" s="57"/>
      <c r="CG382" s="57"/>
      <c r="CH382" s="57"/>
      <c r="CI382" s="57"/>
      <c r="CJ382" s="57"/>
      <c r="CK382" s="57"/>
      <c r="CL382" s="57"/>
      <c r="CM382" s="57"/>
      <c r="CN382" s="57"/>
      <c r="CO382" s="57"/>
      <c r="CP382" s="57"/>
      <c r="CQ382" s="57"/>
      <c r="CR382" s="57"/>
      <c r="CS382" s="57"/>
      <c r="CT382" s="57"/>
      <c r="CU382" s="57"/>
      <c r="CV382" s="57"/>
      <c r="CW382" s="57"/>
      <c r="CX382" s="57"/>
      <c r="CY382" s="57"/>
      <c r="CZ382" s="57"/>
      <c r="DA382" s="57"/>
      <c r="DB382" s="57"/>
      <c r="DC382" s="57"/>
      <c r="DD382" s="57"/>
      <c r="DE382" s="57"/>
      <c r="DF382" s="57"/>
      <c r="DG382" s="57"/>
      <c r="DH382" s="57"/>
      <c r="DI382" s="57"/>
      <c r="DJ382" s="57"/>
      <c r="DK382" s="57"/>
      <c r="DL382" s="57"/>
      <c r="DM382" s="57"/>
      <c r="DN382" s="57"/>
      <c r="DO382" s="57"/>
      <c r="DP382" s="57"/>
      <c r="DQ382" s="57"/>
      <c r="DR382" s="57"/>
      <c r="DS382" s="57"/>
      <c r="DT382" s="57"/>
      <c r="DU382" s="57"/>
      <c r="DV382" s="57"/>
      <c r="DW382" s="57"/>
      <c r="DX382" s="57"/>
      <c r="DY382" s="57"/>
      <c r="DZ382" s="57"/>
      <c r="EA382" s="57"/>
      <c r="EB382" s="57"/>
      <c r="EC382" s="57"/>
      <c r="ED382" s="57"/>
      <c r="EE382" s="57"/>
      <c r="EF382" s="57"/>
      <c r="EG382" s="57"/>
      <c r="EH382" s="57"/>
      <c r="EI382" s="57"/>
      <c r="EJ382" s="57"/>
      <c r="EK382" s="57"/>
      <c r="EL382" s="57"/>
      <c r="EM382" s="57"/>
      <c r="EN382" s="57"/>
      <c r="EO382" s="57"/>
      <c r="EP382" s="57"/>
      <c r="EQ382" s="57"/>
      <c r="ER382" s="57"/>
      <c r="ES382" s="57"/>
      <c r="ET382" s="57"/>
      <c r="EU382" s="57"/>
      <c r="EV382" s="57"/>
      <c r="EW382" s="57"/>
      <c r="EX382" s="57"/>
      <c r="EY382" s="57"/>
    </row>
    <row r="383" spans="2:155" ht="14.5" customHeight="1" x14ac:dyDescent="0.35">
      <c r="B383" s="62"/>
      <c r="C383" s="62"/>
      <c r="D383" s="62"/>
      <c r="E383" s="62"/>
      <c r="F383" s="62"/>
      <c r="G383" s="62"/>
      <c r="H383" s="62"/>
      <c r="I383" s="62"/>
      <c r="J383" s="62"/>
      <c r="K383" s="62"/>
      <c r="L383" s="62"/>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c r="BT383" s="57"/>
      <c r="BU383" s="57"/>
      <c r="BV383" s="57"/>
      <c r="BW383" s="57"/>
      <c r="BX383" s="57"/>
      <c r="BY383" s="57"/>
      <c r="BZ383" s="57"/>
      <c r="CA383" s="57"/>
      <c r="CB383" s="57"/>
      <c r="CC383" s="57"/>
      <c r="CD383" s="57"/>
      <c r="CE383" s="57"/>
      <c r="CF383" s="57"/>
      <c r="CG383" s="57"/>
      <c r="CH383" s="57"/>
      <c r="CI383" s="57"/>
      <c r="CJ383" s="57"/>
      <c r="CK383" s="57"/>
      <c r="CL383" s="57"/>
      <c r="CM383" s="57"/>
      <c r="CN383" s="57"/>
      <c r="CO383" s="57"/>
      <c r="CP383" s="57"/>
      <c r="CQ383" s="57"/>
      <c r="CR383" s="57"/>
      <c r="CS383" s="57"/>
      <c r="CT383" s="57"/>
      <c r="CU383" s="57"/>
      <c r="CV383" s="57"/>
      <c r="CW383" s="57"/>
      <c r="CX383" s="57"/>
      <c r="CY383" s="57"/>
      <c r="CZ383" s="57"/>
      <c r="DA383" s="57"/>
      <c r="DB383" s="57"/>
      <c r="DC383" s="57"/>
      <c r="DD383" s="57"/>
      <c r="DE383" s="57"/>
      <c r="DF383" s="57"/>
      <c r="DG383" s="57"/>
      <c r="DH383" s="57"/>
      <c r="DI383" s="57"/>
      <c r="DJ383" s="57"/>
      <c r="DK383" s="57"/>
      <c r="DL383" s="57"/>
      <c r="DM383" s="57"/>
      <c r="DN383" s="57"/>
      <c r="DO383" s="57"/>
      <c r="DP383" s="57"/>
      <c r="DQ383" s="57"/>
      <c r="DR383" s="57"/>
      <c r="DS383" s="57"/>
      <c r="DT383" s="57"/>
      <c r="DU383" s="57"/>
      <c r="DV383" s="57"/>
      <c r="DW383" s="57"/>
      <c r="DX383" s="57"/>
      <c r="DY383" s="57"/>
      <c r="DZ383" s="57"/>
      <c r="EA383" s="57"/>
      <c r="EB383" s="57"/>
      <c r="EC383" s="57"/>
      <c r="ED383" s="57"/>
      <c r="EE383" s="57"/>
      <c r="EF383" s="57"/>
      <c r="EG383" s="57"/>
      <c r="EH383" s="57"/>
      <c r="EI383" s="57"/>
      <c r="EJ383" s="57"/>
      <c r="EK383" s="57"/>
      <c r="EL383" s="57"/>
      <c r="EM383" s="57"/>
      <c r="EN383" s="57"/>
      <c r="EO383" s="57"/>
      <c r="EP383" s="57"/>
      <c r="EQ383" s="57"/>
      <c r="ER383" s="57"/>
      <c r="ES383" s="57"/>
      <c r="ET383" s="57"/>
      <c r="EU383" s="57"/>
      <c r="EV383" s="57"/>
      <c r="EW383" s="57"/>
      <c r="EX383" s="57"/>
      <c r="EY383" s="57"/>
    </row>
    <row r="384" spans="2:155" ht="14.5" customHeight="1" x14ac:dyDescent="0.35">
      <c r="B384" s="62"/>
      <c r="C384" s="62"/>
      <c r="D384" s="62"/>
      <c r="E384" s="62"/>
      <c r="F384" s="62"/>
      <c r="G384" s="62"/>
      <c r="H384" s="62"/>
      <c r="I384" s="62"/>
      <c r="J384" s="62"/>
      <c r="K384" s="62"/>
      <c r="L384" s="62"/>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c r="CF384" s="57"/>
      <c r="CG384" s="57"/>
      <c r="CH384" s="57"/>
      <c r="CI384" s="57"/>
      <c r="CJ384" s="57"/>
      <c r="CK384" s="57"/>
      <c r="CL384" s="57"/>
      <c r="CM384" s="57"/>
      <c r="CN384" s="57"/>
      <c r="CO384" s="57"/>
      <c r="CP384" s="57"/>
      <c r="CQ384" s="57"/>
      <c r="CR384" s="57"/>
      <c r="CS384" s="57"/>
      <c r="CT384" s="57"/>
      <c r="CU384" s="57"/>
      <c r="CV384" s="57"/>
      <c r="CW384" s="57"/>
      <c r="CX384" s="57"/>
      <c r="CY384" s="57"/>
      <c r="CZ384" s="57"/>
      <c r="DA384" s="57"/>
      <c r="DB384" s="57"/>
      <c r="DC384" s="57"/>
      <c r="DD384" s="57"/>
      <c r="DE384" s="57"/>
      <c r="DF384" s="57"/>
      <c r="DG384" s="57"/>
      <c r="DH384" s="57"/>
      <c r="DI384" s="57"/>
      <c r="DJ384" s="57"/>
      <c r="DK384" s="57"/>
      <c r="DL384" s="57"/>
      <c r="DM384" s="57"/>
      <c r="DN384" s="57"/>
      <c r="DO384" s="57"/>
      <c r="DP384" s="57"/>
      <c r="DQ384" s="57"/>
      <c r="DR384" s="57"/>
      <c r="DS384" s="57"/>
      <c r="DT384" s="57"/>
      <c r="DU384" s="57"/>
      <c r="DV384" s="57"/>
      <c r="DW384" s="57"/>
      <c r="DX384" s="57"/>
      <c r="DY384" s="57"/>
      <c r="DZ384" s="57"/>
      <c r="EA384" s="57"/>
      <c r="EB384" s="57"/>
      <c r="EC384" s="57"/>
      <c r="ED384" s="57"/>
      <c r="EE384" s="57"/>
      <c r="EF384" s="57"/>
      <c r="EG384" s="57"/>
      <c r="EH384" s="57"/>
      <c r="EI384" s="57"/>
      <c r="EJ384" s="57"/>
      <c r="EK384" s="57"/>
      <c r="EL384" s="57"/>
      <c r="EM384" s="57"/>
      <c r="EN384" s="57"/>
      <c r="EO384" s="57"/>
      <c r="EP384" s="57"/>
      <c r="EQ384" s="57"/>
      <c r="ER384" s="57"/>
      <c r="ES384" s="57"/>
      <c r="ET384" s="57"/>
      <c r="EU384" s="57"/>
      <c r="EV384" s="57"/>
      <c r="EW384" s="57"/>
      <c r="EX384" s="57"/>
      <c r="EY384" s="57"/>
    </row>
    <row r="385" spans="1:155" ht="14.5" customHeight="1" x14ac:dyDescent="0.35">
      <c r="B385" s="62"/>
      <c r="C385" s="62"/>
      <c r="D385" s="62"/>
      <c r="E385" s="62"/>
      <c r="F385" s="62"/>
      <c r="G385" s="62"/>
      <c r="H385" s="62"/>
      <c r="I385" s="62"/>
      <c r="J385" s="62"/>
      <c r="K385" s="62"/>
      <c r="L385" s="62"/>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c r="CF385" s="57"/>
      <c r="CG385" s="57"/>
      <c r="CH385" s="57"/>
      <c r="CI385" s="57"/>
      <c r="CJ385" s="57"/>
      <c r="CK385" s="57"/>
      <c r="CL385" s="57"/>
      <c r="CM385" s="57"/>
      <c r="CN385" s="57"/>
      <c r="CO385" s="57"/>
      <c r="CP385" s="57"/>
      <c r="CQ385" s="57"/>
      <c r="CR385" s="57"/>
      <c r="CS385" s="57"/>
      <c r="CT385" s="57"/>
      <c r="CU385" s="57"/>
      <c r="CV385" s="57"/>
      <c r="CW385" s="57"/>
      <c r="CX385" s="57"/>
      <c r="CY385" s="57"/>
      <c r="CZ385" s="57"/>
      <c r="DA385" s="57"/>
      <c r="DB385" s="57"/>
      <c r="DC385" s="57"/>
      <c r="DD385" s="57"/>
      <c r="DE385" s="57"/>
      <c r="DF385" s="57"/>
      <c r="DG385" s="57"/>
      <c r="DH385" s="57"/>
      <c r="DI385" s="57"/>
      <c r="DJ385" s="57"/>
      <c r="DK385" s="57"/>
      <c r="DL385" s="57"/>
      <c r="DM385" s="57"/>
      <c r="DN385" s="57"/>
      <c r="DO385" s="57"/>
      <c r="DP385" s="57"/>
      <c r="DQ385" s="57"/>
      <c r="DR385" s="57"/>
      <c r="DS385" s="57"/>
      <c r="DT385" s="57"/>
      <c r="DU385" s="57"/>
      <c r="DV385" s="57"/>
      <c r="DW385" s="57"/>
      <c r="DX385" s="57"/>
      <c r="DY385" s="57"/>
      <c r="DZ385" s="57"/>
      <c r="EA385" s="57"/>
      <c r="EB385" s="57"/>
      <c r="EC385" s="57"/>
      <c r="ED385" s="57"/>
      <c r="EE385" s="57"/>
      <c r="EF385" s="57"/>
      <c r="EG385" s="57"/>
      <c r="EH385" s="57"/>
      <c r="EI385" s="57"/>
      <c r="EJ385" s="57"/>
      <c r="EK385" s="57"/>
      <c r="EL385" s="57"/>
      <c r="EM385" s="57"/>
      <c r="EN385" s="57"/>
      <c r="EO385" s="57"/>
      <c r="EP385" s="57"/>
      <c r="EQ385" s="57"/>
      <c r="ER385" s="57"/>
      <c r="ES385" s="57"/>
      <c r="ET385" s="57"/>
      <c r="EU385" s="57"/>
      <c r="EV385" s="57"/>
      <c r="EW385" s="57"/>
      <c r="EX385" s="57"/>
      <c r="EY385" s="57"/>
    </row>
    <row r="386" spans="1:155" ht="14.5" customHeight="1" x14ac:dyDescent="0.35">
      <c r="B386" s="62"/>
      <c r="C386" s="62"/>
      <c r="D386" s="62"/>
      <c r="E386" s="62"/>
      <c r="F386" s="62"/>
      <c r="G386" s="62"/>
      <c r="H386" s="62"/>
      <c r="I386" s="62"/>
      <c r="J386" s="62"/>
      <c r="K386" s="62"/>
      <c r="L386" s="62"/>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c r="BT386" s="57"/>
      <c r="BU386" s="57"/>
      <c r="BV386" s="57"/>
      <c r="BW386" s="57"/>
      <c r="BX386" s="57"/>
      <c r="BY386" s="57"/>
      <c r="BZ386" s="57"/>
      <c r="CA386" s="57"/>
      <c r="CB386" s="57"/>
      <c r="CC386" s="57"/>
      <c r="CD386" s="57"/>
      <c r="CE386" s="57"/>
      <c r="CF386" s="57"/>
      <c r="CG386" s="57"/>
      <c r="CH386" s="57"/>
      <c r="CI386" s="57"/>
      <c r="CJ386" s="57"/>
      <c r="CK386" s="57"/>
      <c r="CL386" s="57"/>
      <c r="CM386" s="57"/>
      <c r="CN386" s="57"/>
      <c r="CO386" s="57"/>
      <c r="CP386" s="57"/>
      <c r="CQ386" s="57"/>
      <c r="CR386" s="57"/>
      <c r="CS386" s="57"/>
      <c r="CT386" s="57"/>
      <c r="CU386" s="57"/>
      <c r="CV386" s="57"/>
      <c r="CW386" s="57"/>
      <c r="CX386" s="57"/>
      <c r="CY386" s="57"/>
      <c r="CZ386" s="57"/>
      <c r="DA386" s="57"/>
      <c r="DB386" s="57"/>
      <c r="DC386" s="57"/>
      <c r="DD386" s="57"/>
      <c r="DE386" s="57"/>
      <c r="DF386" s="57"/>
      <c r="DG386" s="57"/>
      <c r="DH386" s="57"/>
      <c r="DI386" s="57"/>
      <c r="DJ386" s="57"/>
      <c r="DK386" s="57"/>
      <c r="DL386" s="57"/>
      <c r="DM386" s="57"/>
      <c r="DN386" s="57"/>
      <c r="DO386" s="57"/>
      <c r="DP386" s="57"/>
      <c r="DQ386" s="57"/>
      <c r="DR386" s="57"/>
      <c r="DS386" s="57"/>
      <c r="DT386" s="57"/>
      <c r="DU386" s="57"/>
      <c r="DV386" s="57"/>
      <c r="DW386" s="57"/>
      <c r="DX386" s="57"/>
      <c r="DY386" s="57"/>
      <c r="DZ386" s="57"/>
      <c r="EA386" s="57"/>
      <c r="EB386" s="57"/>
      <c r="EC386" s="57"/>
      <c r="ED386" s="57"/>
      <c r="EE386" s="57"/>
      <c r="EF386" s="57"/>
      <c r="EG386" s="57"/>
      <c r="EH386" s="57"/>
      <c r="EI386" s="57"/>
      <c r="EJ386" s="57"/>
      <c r="EK386" s="57"/>
      <c r="EL386" s="57"/>
      <c r="EM386" s="57"/>
      <c r="EN386" s="57"/>
      <c r="EO386" s="57"/>
      <c r="EP386" s="57"/>
      <c r="EQ386" s="57"/>
      <c r="ER386" s="57"/>
      <c r="ES386" s="57"/>
      <c r="ET386" s="57"/>
      <c r="EU386" s="57"/>
      <c r="EV386" s="57"/>
      <c r="EW386" s="57"/>
      <c r="EX386" s="57"/>
      <c r="EY386" s="57"/>
    </row>
    <row r="387" spans="1:155" ht="14.5" customHeight="1" x14ac:dyDescent="0.35">
      <c r="B387" s="62"/>
      <c r="C387" s="62"/>
      <c r="D387" s="62"/>
      <c r="E387" s="62"/>
      <c r="F387" s="62"/>
      <c r="G387" s="62"/>
      <c r="H387" s="62"/>
      <c r="I387" s="62"/>
      <c r="J387" s="62"/>
      <c r="K387" s="62"/>
      <c r="L387" s="62"/>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c r="BT387" s="57"/>
      <c r="BU387" s="57"/>
      <c r="BV387" s="57"/>
      <c r="BW387" s="57"/>
      <c r="BX387" s="57"/>
      <c r="BY387" s="57"/>
      <c r="BZ387" s="57"/>
      <c r="CA387" s="57"/>
      <c r="CB387" s="57"/>
      <c r="CC387" s="57"/>
      <c r="CD387" s="57"/>
      <c r="CE387" s="57"/>
      <c r="CF387" s="57"/>
      <c r="CG387" s="57"/>
      <c r="CH387" s="57"/>
      <c r="CI387" s="57"/>
      <c r="CJ387" s="57"/>
      <c r="CK387" s="57"/>
      <c r="CL387" s="57"/>
      <c r="CM387" s="57"/>
      <c r="CN387" s="57"/>
      <c r="CO387" s="57"/>
      <c r="CP387" s="57"/>
      <c r="CQ387" s="57"/>
      <c r="CR387" s="57"/>
      <c r="CS387" s="57"/>
      <c r="CT387" s="57"/>
      <c r="CU387" s="57"/>
      <c r="CV387" s="57"/>
      <c r="CW387" s="57"/>
      <c r="CX387" s="57"/>
      <c r="CY387" s="57"/>
      <c r="CZ387" s="57"/>
      <c r="DA387" s="57"/>
      <c r="DB387" s="57"/>
      <c r="DC387" s="57"/>
      <c r="DD387" s="57"/>
      <c r="DE387" s="57"/>
      <c r="DF387" s="57"/>
      <c r="DG387" s="57"/>
      <c r="DH387" s="57"/>
      <c r="DI387" s="57"/>
      <c r="DJ387" s="57"/>
      <c r="DK387" s="57"/>
      <c r="DL387" s="57"/>
      <c r="DM387" s="57"/>
      <c r="DN387" s="57"/>
      <c r="DO387" s="57"/>
      <c r="DP387" s="57"/>
      <c r="DQ387" s="57"/>
      <c r="DR387" s="57"/>
      <c r="DS387" s="57"/>
      <c r="DT387" s="57"/>
      <c r="DU387" s="57"/>
      <c r="DV387" s="57"/>
      <c r="DW387" s="57"/>
      <c r="DX387" s="57"/>
      <c r="DY387" s="57"/>
      <c r="DZ387" s="57"/>
      <c r="EA387" s="57"/>
      <c r="EB387" s="57"/>
      <c r="EC387" s="57"/>
      <c r="ED387" s="57"/>
      <c r="EE387" s="57"/>
      <c r="EF387" s="57"/>
      <c r="EG387" s="57"/>
      <c r="EH387" s="57"/>
      <c r="EI387" s="57"/>
      <c r="EJ387" s="57"/>
      <c r="EK387" s="57"/>
      <c r="EL387" s="57"/>
      <c r="EM387" s="57"/>
      <c r="EN387" s="57"/>
      <c r="EO387" s="57"/>
      <c r="EP387" s="57"/>
      <c r="EQ387" s="57"/>
      <c r="ER387" s="57"/>
      <c r="ES387" s="57"/>
      <c r="ET387" s="57"/>
      <c r="EU387" s="57"/>
      <c r="EV387" s="57"/>
      <c r="EW387" s="57"/>
      <c r="EX387" s="57"/>
      <c r="EY387" s="57"/>
    </row>
    <row r="388" spans="1:155" ht="14.5" customHeight="1" x14ac:dyDescent="0.35">
      <c r="A388" s="57"/>
      <c r="B388" s="62"/>
      <c r="C388" s="62"/>
      <c r="D388" s="62"/>
      <c r="E388" s="62"/>
      <c r="F388" s="62"/>
      <c r="G388" s="62"/>
      <c r="H388" s="62"/>
      <c r="I388" s="62"/>
      <c r="J388" s="62"/>
      <c r="K388" s="62"/>
      <c r="L388" s="62"/>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c r="BT388" s="57"/>
      <c r="BU388" s="57"/>
      <c r="BV388" s="57"/>
      <c r="BW388" s="57"/>
      <c r="BX388" s="57"/>
      <c r="BY388" s="57"/>
      <c r="BZ388" s="57"/>
      <c r="CA388" s="57"/>
      <c r="CB388" s="57"/>
      <c r="CC388" s="57"/>
      <c r="CD388" s="57"/>
      <c r="CE388" s="57"/>
      <c r="CF388" s="57"/>
      <c r="CG388" s="57"/>
      <c r="CH388" s="57"/>
      <c r="CI388" s="57"/>
      <c r="CJ388" s="57"/>
      <c r="CK388" s="57"/>
      <c r="CL388" s="57"/>
      <c r="CM388" s="57"/>
      <c r="CN388" s="57"/>
      <c r="CO388" s="57"/>
      <c r="CP388" s="57"/>
      <c r="CQ388" s="57"/>
      <c r="CR388" s="57"/>
      <c r="CS388" s="57"/>
      <c r="CT388" s="57"/>
      <c r="CU388" s="57"/>
      <c r="CV388" s="57"/>
      <c r="CW388" s="57"/>
      <c r="CX388" s="57"/>
      <c r="CY388" s="57"/>
      <c r="CZ388" s="57"/>
      <c r="DA388" s="57"/>
      <c r="DB388" s="57"/>
      <c r="DC388" s="57"/>
      <c r="DD388" s="57"/>
      <c r="DE388" s="57"/>
      <c r="DF388" s="57"/>
      <c r="DG388" s="57"/>
      <c r="DH388" s="57"/>
      <c r="DI388" s="57"/>
      <c r="DJ388" s="57"/>
      <c r="DK388" s="57"/>
      <c r="DL388" s="57"/>
      <c r="DM388" s="57"/>
      <c r="DN388" s="57"/>
      <c r="DO388" s="57"/>
      <c r="DP388" s="57"/>
      <c r="DQ388" s="57"/>
      <c r="DR388" s="57"/>
      <c r="DS388" s="57"/>
      <c r="DT388" s="57"/>
      <c r="DU388" s="57"/>
      <c r="DV388" s="57"/>
      <c r="DW388" s="57"/>
      <c r="DX388" s="57"/>
      <c r="DY388" s="57"/>
      <c r="DZ388" s="57"/>
      <c r="EA388" s="57"/>
      <c r="EB388" s="57"/>
      <c r="EC388" s="57"/>
      <c r="ED388" s="57"/>
      <c r="EE388" s="57"/>
      <c r="EF388" s="57"/>
      <c r="EG388" s="57"/>
      <c r="EH388" s="57"/>
      <c r="EI388" s="57"/>
      <c r="EJ388" s="57"/>
      <c r="EK388" s="57"/>
      <c r="EL388" s="57"/>
      <c r="EM388" s="57"/>
      <c r="EN388" s="57"/>
      <c r="EO388" s="57"/>
      <c r="EP388" s="57"/>
      <c r="EQ388" s="57"/>
      <c r="ER388" s="57"/>
      <c r="ES388" s="57"/>
      <c r="ET388" s="57"/>
      <c r="EU388" s="57"/>
      <c r="EV388" s="57"/>
      <c r="EW388" s="57"/>
      <c r="EX388" s="57"/>
      <c r="EY388" s="57"/>
    </row>
    <row r="389" spans="1:155" ht="14.5" customHeight="1" x14ac:dyDescent="0.35">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row>
    <row r="390" spans="1:155" ht="14.5" customHeight="1" x14ac:dyDescent="0.35">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c r="AM390" s="62"/>
    </row>
    <row r="391" spans="1:155" ht="14.5" customHeight="1" x14ac:dyDescent="0.35">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c r="AM391" s="62"/>
    </row>
    <row r="392" spans="1:155" ht="14.5" customHeight="1" x14ac:dyDescent="0.35">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2"/>
    </row>
    <row r="393" spans="1:155" ht="14.5" customHeight="1" x14ac:dyDescent="0.35">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row>
    <row r="394" spans="1:155" ht="14.5" customHeight="1" x14ac:dyDescent="0.35">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row>
    <row r="395" spans="1:155" ht="14.5" customHeight="1" x14ac:dyDescent="0.35">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62"/>
      <c r="AM395" s="62"/>
    </row>
    <row r="396" spans="1:155" ht="14.5" customHeight="1" x14ac:dyDescent="0.35">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c r="AM396" s="62"/>
    </row>
    <row r="397" spans="1:155" ht="14.5" customHeight="1" x14ac:dyDescent="0.35">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row>
    <row r="398" spans="1:155" ht="14.5" customHeight="1" x14ac:dyDescent="0.35">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row>
    <row r="399" spans="1:155" ht="14.5" customHeight="1" x14ac:dyDescent="0.35">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c r="AM399" s="62"/>
    </row>
    <row r="400" spans="1:155" ht="14.5" customHeight="1" x14ac:dyDescent="0.35">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row>
    <row r="401" spans="2:39" ht="14.5" customHeight="1" x14ac:dyDescent="0.35">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row>
    <row r="402" spans="2:39" ht="14.5" customHeight="1" x14ac:dyDescent="0.35">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row>
    <row r="403" spans="2:39" ht="14.5" customHeight="1" x14ac:dyDescent="0.35">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2"/>
    </row>
    <row r="404" spans="2:39" ht="14.5" customHeight="1" x14ac:dyDescent="0.35">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c r="AM404" s="62"/>
    </row>
    <row r="405" spans="2:39" ht="14.5" customHeight="1" x14ac:dyDescent="0.35">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row>
    <row r="406" spans="2:39" ht="14.5" customHeight="1" x14ac:dyDescent="0.35">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row>
    <row r="407" spans="2:39" ht="14.5" customHeight="1" x14ac:dyDescent="0.35">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2"/>
      <c r="AL407" s="62"/>
      <c r="AM407" s="62"/>
    </row>
    <row r="408" spans="2:39" ht="14.5" customHeight="1" x14ac:dyDescent="0.35">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2"/>
      <c r="AL408" s="62"/>
      <c r="AM408" s="62"/>
    </row>
    <row r="409" spans="2:39" ht="14.5" customHeight="1" x14ac:dyDescent="0.35">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c r="AM409" s="62"/>
    </row>
    <row r="410" spans="2:39" ht="14.5" customHeight="1" x14ac:dyDescent="0.35">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row>
    <row r="411" spans="2:39" ht="14.5" customHeight="1" x14ac:dyDescent="0.35">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c r="AM411" s="62"/>
    </row>
    <row r="412" spans="2:39" ht="14.5" customHeight="1" x14ac:dyDescent="0.35">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2"/>
      <c r="AL412" s="62"/>
      <c r="AM412" s="62"/>
    </row>
    <row r="413" spans="2:39" ht="14.5" customHeight="1" x14ac:dyDescent="0.35">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62"/>
      <c r="AM413" s="62"/>
    </row>
    <row r="414" spans="2:39" ht="14.5" customHeight="1" x14ac:dyDescent="0.35">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c r="AM414" s="62"/>
    </row>
    <row r="415" spans="2:39" ht="14.5" customHeight="1" x14ac:dyDescent="0.35">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c r="AM415" s="62"/>
    </row>
    <row r="416" spans="2:39" ht="14.5" customHeight="1" x14ac:dyDescent="0.35">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2"/>
      <c r="AL416" s="62"/>
      <c r="AM416" s="62"/>
    </row>
    <row r="417" spans="2:39" ht="14.5" customHeight="1" x14ac:dyDescent="0.35">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2"/>
      <c r="AL417" s="62"/>
      <c r="AM417" s="62"/>
    </row>
    <row r="418" spans="2:39" ht="14.5" customHeight="1" x14ac:dyDescent="0.35">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row>
    <row r="419" spans="2:39" ht="14.5" customHeight="1" x14ac:dyDescent="0.35">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row>
    <row r="420" spans="2:39" ht="14.5" customHeight="1" x14ac:dyDescent="0.35">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row>
    <row r="421" spans="2:39" ht="14.5" customHeight="1" x14ac:dyDescent="0.35">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row>
    <row r="422" spans="2:39" ht="14.5" customHeight="1" x14ac:dyDescent="0.35">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row>
    <row r="423" spans="2:39" ht="14.5" customHeight="1" x14ac:dyDescent="0.35">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row>
    <row r="424" spans="2:39" ht="14.5" customHeight="1" x14ac:dyDescent="0.35">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row>
    <row r="425" spans="2:39" ht="14.5" customHeight="1" x14ac:dyDescent="0.35">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row>
    <row r="426" spans="2:39" ht="14.5" customHeight="1" x14ac:dyDescent="0.35">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row>
    <row r="427" spans="2:39" ht="14.5" customHeight="1" x14ac:dyDescent="0.35">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row>
    <row r="428" spans="2:39" ht="14.5" customHeight="1" x14ac:dyDescent="0.35">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row>
    <row r="429" spans="2:39" ht="14.5" customHeight="1" x14ac:dyDescent="0.35">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row>
    <row r="430" spans="2:39" ht="14.5" customHeight="1" x14ac:dyDescent="0.35">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row>
    <row r="431" spans="2:39" ht="14.5" customHeight="1" x14ac:dyDescent="0.35">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c r="AM431" s="62"/>
    </row>
    <row r="432" spans="2:39" ht="14.5" customHeight="1" x14ac:dyDescent="0.35">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c r="AM432" s="62"/>
    </row>
    <row r="433" spans="2:39" ht="14.5" customHeight="1" x14ac:dyDescent="0.35">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row>
    <row r="434" spans="2:39" ht="14.5" customHeight="1" x14ac:dyDescent="0.35">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row>
    <row r="435" spans="2:39" ht="14.5" customHeight="1" x14ac:dyDescent="0.35">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2"/>
      <c r="AL435" s="62"/>
      <c r="AM435" s="62"/>
    </row>
    <row r="436" spans="2:39" ht="14.5" customHeight="1" x14ac:dyDescent="0.35">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2"/>
    </row>
    <row r="437" spans="2:39" ht="14.5" customHeight="1" x14ac:dyDescent="0.35">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row>
    <row r="438" spans="2:39" ht="14.5" customHeight="1" x14ac:dyDescent="0.35">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row>
    <row r="439" spans="2:39" ht="14.5" customHeight="1" x14ac:dyDescent="0.35">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row>
    <row r="440" spans="2:39" ht="14.5" customHeight="1" x14ac:dyDescent="0.35">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row>
    <row r="441" spans="2:39" ht="14.5" customHeight="1" x14ac:dyDescent="0.35">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row>
    <row r="442" spans="2:39" ht="14.5" customHeight="1" x14ac:dyDescent="0.35">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c r="AM442" s="62"/>
    </row>
    <row r="443" spans="2:39" ht="14.5" customHeight="1" x14ac:dyDescent="0.35">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c r="AM443" s="62"/>
    </row>
    <row r="444" spans="2:39" ht="14.5" customHeight="1" x14ac:dyDescent="0.35">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row>
    <row r="445" spans="2:39" ht="14.5" customHeight="1" x14ac:dyDescent="0.35">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c r="AM445" s="62"/>
    </row>
    <row r="446" spans="2:39" ht="14.5" customHeight="1" x14ac:dyDescent="0.35">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c r="AM446" s="62"/>
    </row>
    <row r="447" spans="2:39" ht="14.5" customHeight="1" x14ac:dyDescent="0.35">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row>
    <row r="448" spans="2:39" ht="14.5" customHeight="1" x14ac:dyDescent="0.35">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row>
    <row r="449" spans="2:39" ht="14.5" customHeight="1" x14ac:dyDescent="0.35">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row>
    <row r="450" spans="2:39" ht="14.5" customHeight="1" x14ac:dyDescent="0.35">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c r="AM450" s="62"/>
    </row>
    <row r="451" spans="2:39" ht="14.5" customHeight="1" x14ac:dyDescent="0.35">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row>
    <row r="452" spans="2:39" ht="14.5" customHeight="1" x14ac:dyDescent="0.35">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row>
    <row r="453" spans="2:39" ht="14.5" customHeight="1" x14ac:dyDescent="0.35">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row>
    <row r="454" spans="2:39" ht="14.5" customHeight="1" x14ac:dyDescent="0.35">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c r="AM454" s="62"/>
    </row>
    <row r="455" spans="2:39" ht="14.5" customHeight="1" x14ac:dyDescent="0.35">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c r="AM455" s="62"/>
    </row>
    <row r="456" spans="2:39" ht="14.5" customHeight="1" x14ac:dyDescent="0.35">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c r="AM456" s="62"/>
    </row>
    <row r="457" spans="2:39" ht="14.5" customHeight="1" x14ac:dyDescent="0.35">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row>
    <row r="458" spans="2:39" ht="14.5" customHeight="1" x14ac:dyDescent="0.35">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2"/>
    </row>
    <row r="459" spans="2:39" ht="14.5" customHeight="1" x14ac:dyDescent="0.35">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row>
    <row r="460" spans="2:39" ht="14.5" customHeight="1" x14ac:dyDescent="0.35">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c r="AM460" s="62"/>
    </row>
    <row r="461" spans="2:39" ht="14.5" customHeight="1" x14ac:dyDescent="0.35">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row>
    <row r="462" spans="2:39" ht="14.5" customHeight="1" x14ac:dyDescent="0.35">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row>
    <row r="463" spans="2:39" ht="14.5" customHeight="1" x14ac:dyDescent="0.35">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62"/>
      <c r="AL463" s="62"/>
      <c r="AM463" s="62"/>
    </row>
    <row r="464" spans="2:39" ht="14.5" customHeight="1" x14ac:dyDescent="0.35">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row>
    <row r="465" spans="2:39" ht="14.5" customHeight="1" x14ac:dyDescent="0.35">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row>
    <row r="466" spans="2:39" ht="14.5" customHeight="1" x14ac:dyDescent="0.35">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row>
    <row r="467" spans="2:39" ht="14.5" customHeight="1" x14ac:dyDescent="0.35">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row>
    <row r="468" spans="2:39" ht="14.5" customHeight="1" x14ac:dyDescent="0.35">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c r="AM468" s="62"/>
    </row>
    <row r="469" spans="2:39" ht="14.5" customHeight="1" x14ac:dyDescent="0.35">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row>
    <row r="470" spans="2:39" ht="14.5" customHeight="1" x14ac:dyDescent="0.35">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row>
    <row r="471" spans="2:39" ht="14.5" customHeight="1" x14ac:dyDescent="0.35">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row>
    <row r="472" spans="2:39" ht="14.5" customHeight="1" x14ac:dyDescent="0.35">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c r="AM472" s="62"/>
    </row>
    <row r="473" spans="2:39" ht="14.5" customHeight="1" x14ac:dyDescent="0.35">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c r="AM473" s="62"/>
    </row>
    <row r="474" spans="2:39" ht="14.5" customHeight="1" x14ac:dyDescent="0.35">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c r="AM474" s="62"/>
    </row>
    <row r="475" spans="2:39" ht="14.5" customHeight="1" x14ac:dyDescent="0.35">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c r="AM475" s="62"/>
    </row>
    <row r="476" spans="2:39" ht="14.5" customHeight="1" x14ac:dyDescent="0.35">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2"/>
      <c r="AL476" s="62"/>
      <c r="AM476" s="62"/>
    </row>
    <row r="477" spans="2:39" ht="14.5" customHeight="1" x14ac:dyDescent="0.35">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62"/>
      <c r="AL477" s="62"/>
      <c r="AM477" s="62"/>
    </row>
    <row r="478" spans="2:39" ht="14.5" customHeight="1" x14ac:dyDescent="0.35">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row>
    <row r="479" spans="2:39" ht="14.5" customHeight="1" x14ac:dyDescent="0.35">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c r="AM479" s="62"/>
    </row>
    <row r="480" spans="2:39" ht="14.5" customHeight="1" x14ac:dyDescent="0.35">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2"/>
      <c r="AK480" s="62"/>
      <c r="AL480" s="62"/>
      <c r="AM480" s="62"/>
    </row>
    <row r="481" spans="2:39" ht="14.5" customHeight="1" x14ac:dyDescent="0.35">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c r="AM481" s="62"/>
    </row>
    <row r="482" spans="2:39" ht="14.5" customHeight="1" x14ac:dyDescent="0.35">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row>
    <row r="483" spans="2:39" ht="14.5" customHeight="1" x14ac:dyDescent="0.35">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row>
    <row r="484" spans="2:39" ht="14.5" customHeight="1" x14ac:dyDescent="0.35">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c r="AM484" s="62"/>
    </row>
    <row r="485" spans="2:39" ht="14.5" customHeight="1" x14ac:dyDescent="0.35">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c r="AM485" s="62"/>
    </row>
    <row r="486" spans="2:39" ht="14.5" customHeight="1" x14ac:dyDescent="0.35">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2"/>
      <c r="AK486" s="62"/>
      <c r="AL486" s="62"/>
      <c r="AM486" s="62"/>
    </row>
    <row r="487" spans="2:39" ht="14.5" customHeight="1" x14ac:dyDescent="0.35">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row>
    <row r="488" spans="2:39" ht="14.5" customHeight="1" x14ac:dyDescent="0.35">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c r="AM488" s="62"/>
    </row>
    <row r="489" spans="2:39" ht="14.5" customHeight="1" x14ac:dyDescent="0.35">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row>
    <row r="490" spans="2:39" ht="14.5" customHeight="1" x14ac:dyDescent="0.35">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c r="AM490" s="62"/>
    </row>
    <row r="491" spans="2:39" ht="14.5" customHeight="1" x14ac:dyDescent="0.35">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row>
    <row r="492" spans="2:39" ht="14.5" customHeight="1" x14ac:dyDescent="0.35">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c r="AM492" s="62"/>
    </row>
    <row r="493" spans="2:39" ht="14.5" customHeight="1" x14ac:dyDescent="0.35">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2"/>
      <c r="AK493" s="62"/>
      <c r="AL493" s="62"/>
      <c r="AM493" s="62"/>
    </row>
    <row r="494" spans="2:39" ht="14.5" customHeight="1" x14ac:dyDescent="0.35">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2"/>
      <c r="AK494" s="62"/>
      <c r="AL494" s="62"/>
      <c r="AM494" s="62"/>
    </row>
    <row r="495" spans="2:39" ht="14.5" customHeight="1" x14ac:dyDescent="0.35">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row>
    <row r="496" spans="2:39" ht="14.5" customHeight="1" x14ac:dyDescent="0.35">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c r="AM496" s="62"/>
    </row>
    <row r="497" spans="2:39" ht="14.5" customHeight="1" x14ac:dyDescent="0.35">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c r="AM497" s="62"/>
    </row>
    <row r="498" spans="2:39" ht="14.5" customHeight="1" x14ac:dyDescent="0.35">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c r="AM498" s="62"/>
    </row>
    <row r="499" spans="2:39" ht="14.5" customHeight="1" x14ac:dyDescent="0.35">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c r="AM499" s="62"/>
    </row>
    <row r="500" spans="2:39" ht="14.5" customHeight="1" x14ac:dyDescent="0.35">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c r="AJ500" s="62"/>
      <c r="AK500" s="62"/>
      <c r="AL500" s="62"/>
      <c r="AM500" s="62"/>
    </row>
    <row r="501" spans="2:39" ht="14.5" customHeight="1" x14ac:dyDescent="0.35">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2"/>
      <c r="AL501" s="62"/>
      <c r="AM501" s="62"/>
    </row>
    <row r="502" spans="2:39" ht="14.5" customHeight="1" x14ac:dyDescent="0.35">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62"/>
      <c r="AL502" s="62"/>
      <c r="AM502" s="62"/>
    </row>
    <row r="503" spans="2:39" ht="14.5" customHeight="1" x14ac:dyDescent="0.35">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2"/>
      <c r="AL503" s="62"/>
      <c r="AM503" s="62"/>
    </row>
    <row r="504" spans="2:39" ht="14.5" customHeight="1" x14ac:dyDescent="0.35">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c r="AK504" s="62"/>
      <c r="AL504" s="62"/>
      <c r="AM504" s="62"/>
    </row>
    <row r="505" spans="2:39" ht="14.5" customHeight="1" x14ac:dyDescent="0.35">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2"/>
      <c r="AL505" s="62"/>
      <c r="AM505" s="62"/>
    </row>
    <row r="506" spans="2:39" ht="14.5" customHeight="1" x14ac:dyDescent="0.35">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row>
    <row r="507" spans="2:39" ht="14.5" customHeight="1" x14ac:dyDescent="0.35">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2"/>
      <c r="AL507" s="62"/>
      <c r="AM507" s="62"/>
    </row>
    <row r="508" spans="2:39" ht="14.5" customHeight="1" x14ac:dyDescent="0.35">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2"/>
      <c r="AL508" s="62"/>
      <c r="AM508" s="62"/>
    </row>
    <row r="509" spans="2:39" ht="14.5" customHeight="1" x14ac:dyDescent="0.35">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2"/>
      <c r="AK509" s="62"/>
      <c r="AL509" s="62"/>
      <c r="AM509" s="62"/>
    </row>
    <row r="510" spans="2:39" ht="14.5" customHeight="1" x14ac:dyDescent="0.35">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2"/>
      <c r="AK510" s="62"/>
      <c r="AL510" s="62"/>
      <c r="AM510" s="62"/>
    </row>
    <row r="511" spans="2:39" ht="14.5" customHeight="1" x14ac:dyDescent="0.35">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2"/>
      <c r="AK511" s="62"/>
      <c r="AL511" s="62"/>
      <c r="AM511" s="62"/>
    </row>
    <row r="512" spans="2:39" ht="14.5" customHeight="1" x14ac:dyDescent="0.35">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row>
    <row r="513" spans="2:39" ht="14.5" customHeight="1" x14ac:dyDescent="0.35">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2"/>
      <c r="AK513" s="62"/>
      <c r="AL513" s="62"/>
      <c r="AM513" s="62"/>
    </row>
    <row r="514" spans="2:39" ht="14.5" customHeight="1" x14ac:dyDescent="0.35">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2"/>
      <c r="AK514" s="62"/>
      <c r="AL514" s="62"/>
      <c r="AM514" s="62"/>
    </row>
    <row r="515" spans="2:39" ht="14.5" customHeight="1" x14ac:dyDescent="0.35">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c r="AJ515" s="62"/>
      <c r="AK515" s="62"/>
      <c r="AL515" s="62"/>
      <c r="AM515" s="62"/>
    </row>
    <row r="516" spans="2:39" ht="14.5" customHeight="1" x14ac:dyDescent="0.35">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2"/>
      <c r="AK516" s="62"/>
      <c r="AL516" s="62"/>
      <c r="AM516" s="62"/>
    </row>
    <row r="517" spans="2:39" ht="14.5" customHeight="1" x14ac:dyDescent="0.35">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c r="AJ517" s="62"/>
      <c r="AK517" s="62"/>
      <c r="AL517" s="62"/>
      <c r="AM517" s="62"/>
    </row>
    <row r="518" spans="2:39" ht="14.5" customHeight="1" x14ac:dyDescent="0.35">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c r="AJ518" s="62"/>
      <c r="AK518" s="62"/>
      <c r="AL518" s="62"/>
      <c r="AM518" s="62"/>
    </row>
    <row r="519" spans="2:39" ht="14.5" customHeight="1" x14ac:dyDescent="0.35">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c r="AJ519" s="62"/>
      <c r="AK519" s="62"/>
      <c r="AL519" s="62"/>
      <c r="AM519" s="62"/>
    </row>
    <row r="520" spans="2:39" ht="14.5" customHeight="1" x14ac:dyDescent="0.35">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2"/>
      <c r="AK520" s="62"/>
      <c r="AL520" s="62"/>
      <c r="AM520" s="62"/>
    </row>
    <row r="521" spans="2:39" ht="14.5" customHeight="1" x14ac:dyDescent="0.35">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2"/>
      <c r="AK521" s="62"/>
      <c r="AL521" s="62"/>
      <c r="AM521" s="62"/>
    </row>
    <row r="522" spans="2:39" ht="14.5" customHeight="1" x14ac:dyDescent="0.35">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c r="AJ522" s="62"/>
      <c r="AK522" s="62"/>
      <c r="AL522" s="62"/>
      <c r="AM522" s="62"/>
    </row>
    <row r="523" spans="2:39" ht="14.5" customHeight="1" x14ac:dyDescent="0.35">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2"/>
      <c r="AK523" s="62"/>
      <c r="AL523" s="62"/>
      <c r="AM523" s="62"/>
    </row>
    <row r="524" spans="2:39" ht="14.5" customHeight="1" x14ac:dyDescent="0.35">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c r="AM524" s="62"/>
    </row>
    <row r="525" spans="2:39" ht="14.5" customHeight="1" x14ac:dyDescent="0.35">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c r="AJ525" s="62"/>
      <c r="AK525" s="62"/>
      <c r="AL525" s="62"/>
      <c r="AM525" s="62"/>
    </row>
    <row r="526" spans="2:39" ht="14.5" customHeight="1" x14ac:dyDescent="0.35">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c r="AJ526" s="62"/>
      <c r="AK526" s="62"/>
      <c r="AL526" s="62"/>
      <c r="AM526" s="62"/>
    </row>
    <row r="527" spans="2:39" ht="14.5" customHeight="1" x14ac:dyDescent="0.35">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2"/>
      <c r="AK527" s="62"/>
      <c r="AL527" s="62"/>
      <c r="AM527" s="62"/>
    </row>
    <row r="528" spans="2:39" ht="14.5" customHeight="1" x14ac:dyDescent="0.35">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2"/>
      <c r="AK528" s="62"/>
      <c r="AL528" s="62"/>
      <c r="AM528" s="62"/>
    </row>
    <row r="529" spans="2:39" ht="14.5" customHeight="1" x14ac:dyDescent="0.35">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2"/>
      <c r="AK529" s="62"/>
      <c r="AL529" s="62"/>
      <c r="AM529" s="62"/>
    </row>
    <row r="530" spans="2:39" ht="14.5" customHeight="1" x14ac:dyDescent="0.35">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2"/>
      <c r="AK530" s="62"/>
      <c r="AL530" s="62"/>
      <c r="AM530" s="62"/>
    </row>
    <row r="531" spans="2:39" ht="14.5" customHeight="1" x14ac:dyDescent="0.35">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c r="AJ531" s="62"/>
      <c r="AK531" s="62"/>
      <c r="AL531" s="62"/>
      <c r="AM531" s="62"/>
    </row>
    <row r="532" spans="2:39" ht="14.5" customHeight="1" x14ac:dyDescent="0.35">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c r="AJ532" s="62"/>
      <c r="AK532" s="62"/>
      <c r="AL532" s="62"/>
      <c r="AM532" s="62"/>
    </row>
    <row r="533" spans="2:39" ht="14.5" customHeight="1" x14ac:dyDescent="0.35">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2"/>
      <c r="AI533" s="62"/>
      <c r="AJ533" s="62"/>
      <c r="AK533" s="62"/>
      <c r="AL533" s="62"/>
      <c r="AM533" s="62"/>
    </row>
    <row r="534" spans="2:39" ht="14.5" customHeight="1" x14ac:dyDescent="0.35">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2"/>
      <c r="AL534" s="62"/>
      <c r="AM534" s="62"/>
    </row>
    <row r="535" spans="2:39" ht="14.5" customHeight="1" x14ac:dyDescent="0.35">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2"/>
      <c r="AK535" s="62"/>
      <c r="AL535" s="62"/>
      <c r="AM535" s="62"/>
    </row>
    <row r="536" spans="2:39" ht="14.5" customHeight="1" x14ac:dyDescent="0.35">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62"/>
      <c r="AJ536" s="62"/>
      <c r="AK536" s="62"/>
      <c r="AL536" s="62"/>
      <c r="AM536" s="62"/>
    </row>
    <row r="537" spans="2:39" ht="14.5" customHeight="1" x14ac:dyDescent="0.35">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2"/>
      <c r="AI537" s="62"/>
      <c r="AJ537" s="62"/>
      <c r="AK537" s="62"/>
      <c r="AL537" s="62"/>
      <c r="AM537" s="62"/>
    </row>
    <row r="538" spans="2:39" ht="14.5" customHeight="1" x14ac:dyDescent="0.35">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2"/>
      <c r="AK538" s="62"/>
      <c r="AL538" s="62"/>
      <c r="AM538" s="62"/>
    </row>
    <row r="539" spans="2:39" ht="14.5" customHeight="1" x14ac:dyDescent="0.35">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2"/>
      <c r="AK539" s="62"/>
      <c r="AL539" s="62"/>
      <c r="AM539" s="62"/>
    </row>
    <row r="540" spans="2:39" ht="14.5" customHeight="1" x14ac:dyDescent="0.35">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2"/>
      <c r="AL540" s="62"/>
      <c r="AM540" s="62"/>
    </row>
    <row r="541" spans="2:39" ht="14.5" customHeight="1" x14ac:dyDescent="0.35">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2"/>
      <c r="AL541" s="62"/>
      <c r="AM541" s="62"/>
    </row>
    <row r="542" spans="2:39" ht="14.5" customHeight="1" x14ac:dyDescent="0.35">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c r="AJ542" s="62"/>
      <c r="AK542" s="62"/>
      <c r="AL542" s="62"/>
      <c r="AM542" s="62"/>
    </row>
    <row r="543" spans="2:39" ht="14.5" customHeight="1" x14ac:dyDescent="0.35">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c r="AJ543" s="62"/>
      <c r="AK543" s="62"/>
      <c r="AL543" s="62"/>
      <c r="AM543" s="62"/>
    </row>
    <row r="544" spans="2:39" ht="14.5" customHeight="1" x14ac:dyDescent="0.35">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c r="AJ544" s="62"/>
      <c r="AK544" s="62"/>
      <c r="AL544" s="62"/>
      <c r="AM544" s="62"/>
    </row>
    <row r="545" spans="2:39" ht="14.5" customHeight="1" x14ac:dyDescent="0.35">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2"/>
      <c r="AI545" s="62"/>
      <c r="AJ545" s="62"/>
      <c r="AK545" s="62"/>
      <c r="AL545" s="62"/>
      <c r="AM545" s="62"/>
    </row>
    <row r="546" spans="2:39" ht="14.5" customHeight="1" x14ac:dyDescent="0.35">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c r="AJ546" s="62"/>
      <c r="AK546" s="62"/>
      <c r="AL546" s="62"/>
      <c r="AM546" s="62"/>
    </row>
    <row r="547" spans="2:39" ht="14.5" customHeight="1" x14ac:dyDescent="0.35">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c r="AJ547" s="62"/>
      <c r="AK547" s="62"/>
      <c r="AL547" s="62"/>
      <c r="AM547" s="62"/>
    </row>
    <row r="548" spans="2:39" ht="14.5" customHeight="1" x14ac:dyDescent="0.35">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c r="AJ548" s="62"/>
      <c r="AK548" s="62"/>
      <c r="AL548" s="62"/>
      <c r="AM548" s="62"/>
    </row>
    <row r="549" spans="2:39" ht="14.5" customHeight="1" x14ac:dyDescent="0.35">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c r="AJ549" s="62"/>
      <c r="AK549" s="62"/>
      <c r="AL549" s="62"/>
      <c r="AM549" s="62"/>
    </row>
    <row r="550" spans="2:39" ht="14.5" customHeight="1" x14ac:dyDescent="0.35">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2"/>
      <c r="AI550" s="62"/>
      <c r="AJ550" s="62"/>
      <c r="AK550" s="62"/>
      <c r="AL550" s="62"/>
      <c r="AM550" s="62"/>
    </row>
    <row r="551" spans="2:39" ht="14.5" customHeight="1" x14ac:dyDescent="0.35">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c r="AJ551" s="62"/>
      <c r="AK551" s="62"/>
      <c r="AL551" s="62"/>
      <c r="AM551" s="62"/>
    </row>
    <row r="552" spans="2:39" ht="14.5" customHeight="1" x14ac:dyDescent="0.35">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2"/>
      <c r="AI552" s="62"/>
      <c r="AJ552" s="62"/>
      <c r="AK552" s="62"/>
      <c r="AL552" s="62"/>
      <c r="AM552" s="62"/>
    </row>
    <row r="553" spans="2:39" ht="14.5" customHeight="1" x14ac:dyDescent="0.35">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2"/>
      <c r="AJ553" s="62"/>
      <c r="AK553" s="62"/>
      <c r="AL553" s="62"/>
      <c r="AM553" s="62"/>
    </row>
    <row r="554" spans="2:39" ht="14.5" customHeight="1" x14ac:dyDescent="0.35">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62"/>
      <c r="AJ554" s="62"/>
      <c r="AK554" s="62"/>
      <c r="AL554" s="62"/>
      <c r="AM554" s="62"/>
    </row>
    <row r="555" spans="2:39" ht="14.5" customHeight="1" x14ac:dyDescent="0.35">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2"/>
      <c r="AI555" s="62"/>
      <c r="AJ555" s="62"/>
      <c r="AK555" s="62"/>
      <c r="AL555" s="62"/>
      <c r="AM555" s="62"/>
    </row>
    <row r="556" spans="2:39" ht="14.5" customHeight="1" x14ac:dyDescent="0.35">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2"/>
      <c r="AI556" s="62"/>
      <c r="AJ556" s="62"/>
      <c r="AK556" s="62"/>
      <c r="AL556" s="62"/>
      <c r="AM556" s="62"/>
    </row>
    <row r="557" spans="2:39" ht="14.5" customHeight="1" x14ac:dyDescent="0.35">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c r="AJ557" s="62"/>
      <c r="AK557" s="62"/>
      <c r="AL557" s="62"/>
      <c r="AM557" s="62"/>
    </row>
    <row r="558" spans="2:39" ht="14.5" customHeight="1" x14ac:dyDescent="0.35">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2"/>
      <c r="AI558" s="62"/>
      <c r="AJ558" s="62"/>
      <c r="AK558" s="62"/>
      <c r="AL558" s="62"/>
      <c r="AM558" s="62"/>
    </row>
    <row r="559" spans="2:39" ht="14.5" customHeight="1" x14ac:dyDescent="0.35">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2"/>
      <c r="AI559" s="62"/>
      <c r="AJ559" s="62"/>
      <c r="AK559" s="62"/>
      <c r="AL559" s="62"/>
      <c r="AM559" s="62"/>
    </row>
    <row r="560" spans="2:39" ht="14.5" customHeight="1" x14ac:dyDescent="0.35">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2"/>
      <c r="AI560" s="62"/>
      <c r="AJ560" s="62"/>
      <c r="AK560" s="62"/>
      <c r="AL560" s="62"/>
      <c r="AM560" s="62"/>
    </row>
    <row r="561" spans="2:39" ht="14.5" customHeight="1" x14ac:dyDescent="0.35">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2"/>
      <c r="AI561" s="62"/>
      <c r="AJ561" s="62"/>
      <c r="AK561" s="62"/>
      <c r="AL561" s="62"/>
      <c r="AM561" s="62"/>
    </row>
    <row r="562" spans="2:39" ht="14.5" customHeight="1" x14ac:dyDescent="0.35">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2"/>
      <c r="AI562" s="62"/>
      <c r="AJ562" s="62"/>
      <c r="AK562" s="62"/>
      <c r="AL562" s="62"/>
      <c r="AM562" s="62"/>
    </row>
    <row r="563" spans="2:39" ht="14.5" customHeight="1" x14ac:dyDescent="0.35">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2"/>
      <c r="AI563" s="62"/>
      <c r="AJ563" s="62"/>
      <c r="AK563" s="62"/>
      <c r="AL563" s="62"/>
      <c r="AM563" s="62"/>
    </row>
    <row r="564" spans="2:39" ht="14.5" customHeight="1" x14ac:dyDescent="0.35">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2"/>
      <c r="AI564" s="62"/>
      <c r="AJ564" s="62"/>
      <c r="AK564" s="62"/>
      <c r="AL564" s="62"/>
      <c r="AM564" s="62"/>
    </row>
    <row r="565" spans="2:39" ht="14.5" customHeight="1" x14ac:dyDescent="0.35">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c r="AF565" s="62"/>
      <c r="AG565" s="62"/>
      <c r="AH565" s="62"/>
      <c r="AI565" s="62"/>
      <c r="AJ565" s="62"/>
      <c r="AK565" s="62"/>
      <c r="AL565" s="62"/>
      <c r="AM565" s="62"/>
    </row>
    <row r="566" spans="2:39" ht="14.5" customHeight="1" x14ac:dyDescent="0.35">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2"/>
      <c r="AI566" s="62"/>
      <c r="AJ566" s="62"/>
      <c r="AK566" s="62"/>
      <c r="AL566" s="62"/>
      <c r="AM566" s="62"/>
    </row>
    <row r="567" spans="2:39" ht="14.5" customHeight="1" x14ac:dyDescent="0.35">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2"/>
      <c r="AK567" s="62"/>
      <c r="AL567" s="62"/>
      <c r="AM567" s="62"/>
    </row>
    <row r="568" spans="2:39" ht="14.5" customHeight="1" x14ac:dyDescent="0.35">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2"/>
      <c r="AK568" s="62"/>
      <c r="AL568" s="62"/>
      <c r="AM568" s="62"/>
    </row>
    <row r="569" spans="2:39" ht="14.5" customHeight="1" x14ac:dyDescent="0.35">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62"/>
      <c r="AJ569" s="62"/>
      <c r="AK569" s="62"/>
      <c r="AL569" s="62"/>
      <c r="AM569" s="62"/>
    </row>
    <row r="570" spans="2:39" ht="14.5" customHeight="1" x14ac:dyDescent="0.35">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2"/>
      <c r="AI570" s="62"/>
      <c r="AJ570" s="62"/>
      <c r="AK570" s="62"/>
      <c r="AL570" s="62"/>
      <c r="AM570" s="62"/>
    </row>
    <row r="571" spans="2:39" ht="14.5" customHeight="1" x14ac:dyDescent="0.35">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c r="AJ571" s="62"/>
      <c r="AK571" s="62"/>
      <c r="AL571" s="62"/>
      <c r="AM571" s="62"/>
    </row>
    <row r="572" spans="2:39" ht="14.5" customHeight="1" x14ac:dyDescent="0.35">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c r="AJ572" s="62"/>
      <c r="AK572" s="62"/>
      <c r="AL572" s="62"/>
      <c r="AM572" s="62"/>
    </row>
    <row r="573" spans="2:39" ht="14.5" customHeight="1" x14ac:dyDescent="0.35">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2"/>
      <c r="AK573" s="62"/>
      <c r="AL573" s="62"/>
      <c r="AM573" s="62"/>
    </row>
    <row r="574" spans="2:39" ht="14.5" customHeight="1" x14ac:dyDescent="0.35">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2"/>
      <c r="AK574" s="62"/>
      <c r="AL574" s="62"/>
      <c r="AM574" s="62"/>
    </row>
    <row r="575" spans="2:39" ht="14.5" customHeight="1" x14ac:dyDescent="0.35">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c r="AJ575" s="62"/>
      <c r="AK575" s="62"/>
      <c r="AL575" s="62"/>
      <c r="AM575" s="62"/>
    </row>
    <row r="576" spans="2:39" ht="14.5" customHeight="1" x14ac:dyDescent="0.35">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c r="AJ576" s="62"/>
      <c r="AK576" s="62"/>
      <c r="AL576" s="62"/>
      <c r="AM576" s="62"/>
    </row>
    <row r="577" spans="2:39" ht="14.5" customHeight="1" x14ac:dyDescent="0.35">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2"/>
      <c r="AK577" s="62"/>
      <c r="AL577" s="62"/>
      <c r="AM577" s="62"/>
    </row>
    <row r="578" spans="2:39" ht="14.5" customHeight="1" x14ac:dyDescent="0.35">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2"/>
      <c r="AK578" s="62"/>
      <c r="AL578" s="62"/>
      <c r="AM578" s="62"/>
    </row>
    <row r="579" spans="2:39" ht="14.5" customHeight="1" x14ac:dyDescent="0.35">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2"/>
      <c r="AI579" s="62"/>
      <c r="AJ579" s="62"/>
      <c r="AK579" s="62"/>
      <c r="AL579" s="62"/>
      <c r="AM579" s="62"/>
    </row>
    <row r="580" spans="2:39" ht="14.5" customHeight="1" x14ac:dyDescent="0.35">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c r="AF580" s="62"/>
      <c r="AG580" s="62"/>
      <c r="AH580" s="62"/>
      <c r="AI580" s="62"/>
      <c r="AJ580" s="62"/>
      <c r="AK580" s="62"/>
      <c r="AL580" s="62"/>
      <c r="AM580" s="62"/>
    </row>
    <row r="581" spans="2:39" ht="14.5" customHeight="1" x14ac:dyDescent="0.35">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c r="AF581" s="62"/>
      <c r="AG581" s="62"/>
      <c r="AH581" s="62"/>
      <c r="AI581" s="62"/>
      <c r="AJ581" s="62"/>
      <c r="AK581" s="62"/>
      <c r="AL581" s="62"/>
      <c r="AM581" s="62"/>
    </row>
    <row r="582" spans="2:39" ht="14.5" customHeight="1" x14ac:dyDescent="0.35">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2"/>
      <c r="AK582" s="62"/>
      <c r="AL582" s="62"/>
      <c r="AM582" s="62"/>
    </row>
    <row r="583" spans="2:39" ht="14.5" customHeight="1" x14ac:dyDescent="0.35">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c r="AF583" s="62"/>
      <c r="AG583" s="62"/>
      <c r="AH583" s="62"/>
      <c r="AI583" s="62"/>
      <c r="AJ583" s="62"/>
      <c r="AK583" s="62"/>
      <c r="AL583" s="62"/>
      <c r="AM583" s="62"/>
    </row>
    <row r="584" spans="2:39" ht="14.5" customHeight="1" x14ac:dyDescent="0.35">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c r="AJ584" s="62"/>
      <c r="AK584" s="62"/>
      <c r="AL584" s="62"/>
      <c r="AM584" s="62"/>
    </row>
    <row r="585" spans="2:39" ht="14.5" customHeight="1" x14ac:dyDescent="0.35">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2"/>
      <c r="AH585" s="62"/>
      <c r="AI585" s="62"/>
      <c r="AJ585" s="62"/>
      <c r="AK585" s="62"/>
      <c r="AL585" s="62"/>
      <c r="AM585" s="62"/>
    </row>
    <row r="586" spans="2:39" ht="14.5" customHeight="1" x14ac:dyDescent="0.35">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c r="AF586" s="62"/>
      <c r="AG586" s="62"/>
      <c r="AH586" s="62"/>
      <c r="AI586" s="62"/>
      <c r="AJ586" s="62"/>
      <c r="AK586" s="62"/>
      <c r="AL586" s="62"/>
      <c r="AM586" s="62"/>
    </row>
    <row r="587" spans="2:39" ht="14.5" customHeight="1" x14ac:dyDescent="0.35">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c r="AF587" s="62"/>
      <c r="AG587" s="62"/>
      <c r="AH587" s="62"/>
      <c r="AI587" s="62"/>
      <c r="AJ587" s="62"/>
      <c r="AK587" s="62"/>
      <c r="AL587" s="62"/>
      <c r="AM587" s="62"/>
    </row>
    <row r="588" spans="2:39" ht="14.5" customHeight="1" x14ac:dyDescent="0.35">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c r="AF588" s="62"/>
      <c r="AG588" s="62"/>
      <c r="AH588" s="62"/>
      <c r="AI588" s="62"/>
      <c r="AJ588" s="62"/>
      <c r="AK588" s="62"/>
      <c r="AL588" s="62"/>
      <c r="AM588" s="62"/>
    </row>
    <row r="589" spans="2:39" ht="14.5" customHeight="1" x14ac:dyDescent="0.35">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c r="AF589" s="62"/>
      <c r="AG589" s="62"/>
      <c r="AH589" s="62"/>
      <c r="AI589" s="62"/>
      <c r="AJ589" s="62"/>
      <c r="AK589" s="62"/>
      <c r="AL589" s="62"/>
      <c r="AM589" s="62"/>
    </row>
    <row r="590" spans="2:39" ht="14.5" customHeight="1" x14ac:dyDescent="0.35">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2"/>
      <c r="AJ590" s="62"/>
      <c r="AK590" s="62"/>
      <c r="AL590" s="62"/>
      <c r="AM590" s="62"/>
    </row>
    <row r="591" spans="2:39" ht="14.5" customHeight="1" x14ac:dyDescent="0.35">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c r="AF591" s="62"/>
      <c r="AG591" s="62"/>
      <c r="AH591" s="62"/>
      <c r="AI591" s="62"/>
      <c r="AJ591" s="62"/>
      <c r="AK591" s="62"/>
      <c r="AL591" s="62"/>
      <c r="AM591" s="62"/>
    </row>
    <row r="592" spans="2:39" ht="14.5" customHeight="1" x14ac:dyDescent="0.35">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c r="AJ592" s="62"/>
      <c r="AK592" s="62"/>
      <c r="AL592" s="62"/>
      <c r="AM592" s="62"/>
    </row>
    <row r="593" spans="2:39" ht="14.5" customHeight="1" x14ac:dyDescent="0.35">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c r="AF593" s="62"/>
      <c r="AG593" s="62"/>
      <c r="AH593" s="62"/>
      <c r="AI593" s="62"/>
      <c r="AJ593" s="62"/>
      <c r="AK593" s="62"/>
      <c r="AL593" s="62"/>
      <c r="AM593" s="62"/>
    </row>
    <row r="594" spans="2:39" ht="14.5" customHeight="1" x14ac:dyDescent="0.35">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c r="AF594" s="62"/>
      <c r="AG594" s="62"/>
      <c r="AH594" s="62"/>
      <c r="AI594" s="62"/>
      <c r="AJ594" s="62"/>
      <c r="AK594" s="62"/>
      <c r="AL594" s="62"/>
      <c r="AM594" s="62"/>
    </row>
    <row r="595" spans="2:39" ht="14.5" customHeight="1" x14ac:dyDescent="0.35">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c r="AF595" s="62"/>
      <c r="AG595" s="62"/>
      <c r="AH595" s="62"/>
      <c r="AI595" s="62"/>
      <c r="AJ595" s="62"/>
      <c r="AK595" s="62"/>
      <c r="AL595" s="62"/>
      <c r="AM595" s="62"/>
    </row>
    <row r="596" spans="2:39" ht="14.5" customHeight="1" x14ac:dyDescent="0.35">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c r="AF596" s="62"/>
      <c r="AG596" s="62"/>
      <c r="AH596" s="62"/>
      <c r="AI596" s="62"/>
      <c r="AJ596" s="62"/>
      <c r="AK596" s="62"/>
      <c r="AL596" s="62"/>
      <c r="AM596" s="62"/>
    </row>
    <row r="597" spans="2:39" ht="14.5" customHeight="1" x14ac:dyDescent="0.35">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c r="AF597" s="62"/>
      <c r="AG597" s="62"/>
      <c r="AH597" s="62"/>
      <c r="AI597" s="62"/>
      <c r="AJ597" s="62"/>
      <c r="AK597" s="62"/>
      <c r="AL597" s="62"/>
      <c r="AM597" s="62"/>
    </row>
    <row r="598" spans="2:39" ht="14.5" customHeight="1" x14ac:dyDescent="0.35">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c r="AF598" s="62"/>
      <c r="AG598" s="62"/>
      <c r="AH598" s="62"/>
      <c r="AI598" s="62"/>
      <c r="AJ598" s="62"/>
      <c r="AK598" s="62"/>
      <c r="AL598" s="62"/>
      <c r="AM598" s="62"/>
    </row>
    <row r="599" spans="2:39" ht="14.5" customHeight="1" x14ac:dyDescent="0.35">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c r="AF599" s="62"/>
      <c r="AG599" s="62"/>
      <c r="AH599" s="62"/>
      <c r="AI599" s="62"/>
      <c r="AJ599" s="62"/>
      <c r="AK599" s="62"/>
      <c r="AL599" s="62"/>
      <c r="AM599" s="62"/>
    </row>
    <row r="600" spans="2:39" ht="14.5" customHeight="1" x14ac:dyDescent="0.35">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2"/>
      <c r="AK600" s="62"/>
      <c r="AL600" s="62"/>
      <c r="AM600" s="62"/>
    </row>
    <row r="601" spans="2:39" ht="14.5" customHeight="1" x14ac:dyDescent="0.35">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2"/>
      <c r="AK601" s="62"/>
      <c r="AL601" s="62"/>
      <c r="AM601" s="62"/>
    </row>
    <row r="602" spans="2:39" ht="14.5" customHeight="1" x14ac:dyDescent="0.35">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2"/>
      <c r="AI602" s="62"/>
      <c r="AJ602" s="62"/>
      <c r="AK602" s="62"/>
      <c r="AL602" s="62"/>
      <c r="AM602" s="62"/>
    </row>
    <row r="603" spans="2:39" ht="14.5" customHeight="1" x14ac:dyDescent="0.35">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c r="AJ603" s="62"/>
      <c r="AK603" s="62"/>
      <c r="AL603" s="62"/>
      <c r="AM603" s="62"/>
    </row>
    <row r="604" spans="2:39" ht="14.5" customHeight="1" x14ac:dyDescent="0.35">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2"/>
      <c r="AI604" s="62"/>
      <c r="AJ604" s="62"/>
      <c r="AK604" s="62"/>
      <c r="AL604" s="62"/>
      <c r="AM604" s="62"/>
    </row>
    <row r="605" spans="2:39" ht="14.5" customHeight="1" x14ac:dyDescent="0.35">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2"/>
      <c r="AI605" s="62"/>
      <c r="AJ605" s="62"/>
      <c r="AK605" s="62"/>
      <c r="AL605" s="62"/>
      <c r="AM605" s="62"/>
    </row>
    <row r="606" spans="2:39" ht="14.5" customHeight="1" x14ac:dyDescent="0.35">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c r="AJ606" s="62"/>
      <c r="AK606" s="62"/>
      <c r="AL606" s="62"/>
      <c r="AM606" s="62"/>
    </row>
    <row r="607" spans="2:39" ht="14.5" customHeight="1" x14ac:dyDescent="0.35">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2"/>
      <c r="AK607" s="62"/>
      <c r="AL607" s="62"/>
      <c r="AM607" s="62"/>
    </row>
    <row r="608" spans="2:39" ht="14.5" customHeight="1" x14ac:dyDescent="0.35">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2"/>
      <c r="AI608" s="62"/>
      <c r="AJ608" s="62"/>
      <c r="AK608" s="62"/>
      <c r="AL608" s="62"/>
      <c r="AM608" s="62"/>
    </row>
    <row r="609" spans="2:39" ht="14.5" customHeight="1" x14ac:dyDescent="0.35">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2"/>
      <c r="AI609" s="62"/>
      <c r="AJ609" s="62"/>
      <c r="AK609" s="62"/>
      <c r="AL609" s="62"/>
      <c r="AM609" s="62"/>
    </row>
    <row r="610" spans="2:39" ht="14.5" customHeight="1" x14ac:dyDescent="0.35">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2"/>
      <c r="AK610" s="62"/>
      <c r="AL610" s="62"/>
      <c r="AM610" s="62"/>
    </row>
    <row r="611" spans="2:39" ht="14.5" customHeight="1" x14ac:dyDescent="0.35">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c r="AF611" s="62"/>
      <c r="AG611" s="62"/>
      <c r="AH611" s="62"/>
      <c r="AI611" s="62"/>
      <c r="AJ611" s="62"/>
      <c r="AK611" s="62"/>
      <c r="AL611" s="62"/>
      <c r="AM611" s="62"/>
    </row>
    <row r="612" spans="2:39" ht="14.5" customHeight="1" x14ac:dyDescent="0.35">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c r="AF612" s="62"/>
      <c r="AG612" s="62"/>
      <c r="AH612" s="62"/>
      <c r="AI612" s="62"/>
      <c r="AJ612" s="62"/>
      <c r="AK612" s="62"/>
      <c r="AL612" s="62"/>
      <c r="AM612" s="62"/>
    </row>
    <row r="613" spans="2:39" ht="14.5" customHeight="1" x14ac:dyDescent="0.35">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c r="AF613" s="62"/>
      <c r="AG613" s="62"/>
      <c r="AH613" s="62"/>
      <c r="AI613" s="62"/>
      <c r="AJ613" s="62"/>
      <c r="AK613" s="62"/>
      <c r="AL613" s="62"/>
      <c r="AM613" s="62"/>
    </row>
    <row r="614" spans="2:39" ht="14.5" customHeight="1" x14ac:dyDescent="0.35">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c r="AF614" s="62"/>
      <c r="AG614" s="62"/>
      <c r="AH614" s="62"/>
      <c r="AI614" s="62"/>
      <c r="AJ614" s="62"/>
      <c r="AK614" s="62"/>
      <c r="AL614" s="62"/>
      <c r="AM614" s="62"/>
    </row>
    <row r="615" spans="2:39" ht="14.5" customHeight="1" x14ac:dyDescent="0.35">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c r="AF615" s="62"/>
      <c r="AG615" s="62"/>
      <c r="AH615" s="62"/>
      <c r="AI615" s="62"/>
      <c r="AJ615" s="62"/>
      <c r="AK615" s="62"/>
      <c r="AL615" s="62"/>
      <c r="AM615" s="62"/>
    </row>
    <row r="616" spans="2:39" ht="14.5" customHeight="1" x14ac:dyDescent="0.35">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c r="AF616" s="62"/>
      <c r="AG616" s="62"/>
      <c r="AH616" s="62"/>
      <c r="AI616" s="62"/>
      <c r="AJ616" s="62"/>
      <c r="AK616" s="62"/>
      <c r="AL616" s="62"/>
      <c r="AM616" s="62"/>
    </row>
    <row r="617" spans="2:39" ht="14.5" customHeight="1" x14ac:dyDescent="0.35">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c r="AF617" s="62"/>
      <c r="AG617" s="62"/>
      <c r="AH617" s="62"/>
      <c r="AI617" s="62"/>
      <c r="AJ617" s="62"/>
      <c r="AK617" s="62"/>
      <c r="AL617" s="62"/>
      <c r="AM617" s="62"/>
    </row>
    <row r="618" spans="2:39" ht="14.5" customHeight="1" x14ac:dyDescent="0.35">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c r="AM618" s="62"/>
    </row>
    <row r="619" spans="2:39" ht="14.5" customHeight="1" x14ac:dyDescent="0.35">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row>
    <row r="620" spans="2:39" ht="14.5" customHeight="1" x14ac:dyDescent="0.35">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c r="AF620" s="62"/>
      <c r="AG620" s="62"/>
      <c r="AH620" s="62"/>
      <c r="AI620" s="62"/>
      <c r="AJ620" s="62"/>
      <c r="AK620" s="62"/>
      <c r="AL620" s="62"/>
      <c r="AM620" s="62"/>
    </row>
    <row r="621" spans="2:39" ht="14.5" customHeight="1" x14ac:dyDescent="0.35">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c r="AF621" s="62"/>
      <c r="AG621" s="62"/>
      <c r="AH621" s="62"/>
      <c r="AI621" s="62"/>
      <c r="AJ621" s="62"/>
      <c r="AK621" s="62"/>
      <c r="AL621" s="62"/>
      <c r="AM621" s="62"/>
    </row>
    <row r="622" spans="2:39" ht="14.5" customHeight="1" x14ac:dyDescent="0.35">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c r="AF622" s="62"/>
      <c r="AG622" s="62"/>
      <c r="AH622" s="62"/>
      <c r="AI622" s="62"/>
      <c r="AJ622" s="62"/>
      <c r="AK622" s="62"/>
      <c r="AL622" s="62"/>
      <c r="AM622" s="62"/>
    </row>
    <row r="623" spans="2:39" ht="14.5" customHeight="1" x14ac:dyDescent="0.35">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c r="AF623" s="62"/>
      <c r="AG623" s="62"/>
      <c r="AH623" s="62"/>
      <c r="AI623" s="62"/>
      <c r="AJ623" s="62"/>
      <c r="AK623" s="62"/>
      <c r="AL623" s="62"/>
      <c r="AM623" s="62"/>
    </row>
    <row r="624" spans="2:39" ht="14.5" customHeight="1" x14ac:dyDescent="0.35">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c r="AF624" s="62"/>
      <c r="AG624" s="62"/>
      <c r="AH624" s="62"/>
      <c r="AI624" s="62"/>
      <c r="AJ624" s="62"/>
      <c r="AK624" s="62"/>
      <c r="AL624" s="62"/>
      <c r="AM624" s="62"/>
    </row>
    <row r="625" spans="2:39" ht="14.5" customHeight="1" x14ac:dyDescent="0.35">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2"/>
      <c r="AJ625" s="62"/>
      <c r="AK625" s="62"/>
      <c r="AL625" s="62"/>
      <c r="AM625" s="62"/>
    </row>
    <row r="626" spans="2:39" ht="14.5" customHeight="1" x14ac:dyDescent="0.35">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c r="AF626" s="62"/>
      <c r="AG626" s="62"/>
      <c r="AH626" s="62"/>
      <c r="AI626" s="62"/>
      <c r="AJ626" s="62"/>
      <c r="AK626" s="62"/>
      <c r="AL626" s="62"/>
      <c r="AM626" s="62"/>
    </row>
    <row r="627" spans="2:39" ht="14.5" customHeight="1" x14ac:dyDescent="0.35">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c r="AJ627" s="62"/>
      <c r="AK627" s="62"/>
      <c r="AL627" s="62"/>
      <c r="AM627" s="62"/>
    </row>
    <row r="628" spans="2:39" ht="14.5" customHeight="1" x14ac:dyDescent="0.35">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c r="AM628" s="62"/>
    </row>
    <row r="629" spans="2:39" ht="14.5" customHeight="1" x14ac:dyDescent="0.35">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2"/>
      <c r="AI629" s="62"/>
      <c r="AJ629" s="62"/>
      <c r="AK629" s="62"/>
      <c r="AL629" s="62"/>
      <c r="AM629" s="62"/>
    </row>
    <row r="630" spans="2:39" ht="14.5" customHeight="1" x14ac:dyDescent="0.35">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c r="AJ630" s="62"/>
      <c r="AK630" s="62"/>
      <c r="AL630" s="62"/>
      <c r="AM630" s="62"/>
    </row>
    <row r="631" spans="2:39" ht="14.5" customHeight="1" x14ac:dyDescent="0.35">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2"/>
      <c r="AI631" s="62"/>
      <c r="AJ631" s="62"/>
      <c r="AK631" s="62"/>
      <c r="AL631" s="62"/>
      <c r="AM631" s="62"/>
    </row>
    <row r="632" spans="2:39" ht="14.5" customHeight="1" x14ac:dyDescent="0.35">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c r="AF632" s="62"/>
      <c r="AG632" s="62"/>
      <c r="AH632" s="62"/>
      <c r="AI632" s="62"/>
      <c r="AJ632" s="62"/>
      <c r="AK632" s="62"/>
      <c r="AL632" s="62"/>
      <c r="AM632" s="62"/>
    </row>
    <row r="633" spans="2:39" ht="14.5" customHeight="1" x14ac:dyDescent="0.35">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c r="AF633" s="62"/>
      <c r="AG633" s="62"/>
      <c r="AH633" s="62"/>
      <c r="AI633" s="62"/>
      <c r="AJ633" s="62"/>
      <c r="AK633" s="62"/>
      <c r="AL633" s="62"/>
      <c r="AM633" s="62"/>
    </row>
    <row r="634" spans="2:39" ht="14.5" customHeight="1" x14ac:dyDescent="0.35">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c r="AF634" s="62"/>
      <c r="AG634" s="62"/>
      <c r="AH634" s="62"/>
      <c r="AI634" s="62"/>
      <c r="AJ634" s="62"/>
      <c r="AK634" s="62"/>
      <c r="AL634" s="62"/>
      <c r="AM634" s="62"/>
    </row>
    <row r="635" spans="2:39" ht="14.5" customHeight="1" x14ac:dyDescent="0.35">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2"/>
      <c r="AI635" s="62"/>
      <c r="AJ635" s="62"/>
      <c r="AK635" s="62"/>
      <c r="AL635" s="62"/>
      <c r="AM635" s="62"/>
    </row>
    <row r="636" spans="2:39" ht="14.5" customHeight="1" x14ac:dyDescent="0.35">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2"/>
      <c r="AK636" s="62"/>
      <c r="AL636" s="62"/>
      <c r="AM636" s="62"/>
    </row>
    <row r="637" spans="2:39" ht="14.5" customHeight="1" x14ac:dyDescent="0.35">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2"/>
      <c r="AK637" s="62"/>
      <c r="AL637" s="62"/>
      <c r="AM637" s="62"/>
    </row>
    <row r="638" spans="2:39" ht="14.5" customHeight="1" x14ac:dyDescent="0.35">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c r="AJ638" s="62"/>
      <c r="AK638" s="62"/>
      <c r="AL638" s="62"/>
      <c r="AM638" s="62"/>
    </row>
    <row r="639" spans="2:39" ht="14.5" customHeight="1" x14ac:dyDescent="0.35">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62"/>
      <c r="AK639" s="62"/>
      <c r="AL639" s="62"/>
      <c r="AM639" s="62"/>
    </row>
    <row r="640" spans="2:39" ht="14.5" customHeight="1" x14ac:dyDescent="0.35">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c r="AJ640" s="62"/>
      <c r="AK640" s="62"/>
      <c r="AL640" s="62"/>
      <c r="AM640" s="62"/>
    </row>
    <row r="641" spans="2:39" ht="14.5" customHeight="1" x14ac:dyDescent="0.35">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c r="AJ641" s="62"/>
      <c r="AK641" s="62"/>
      <c r="AL641" s="62"/>
      <c r="AM641" s="62"/>
    </row>
    <row r="642" spans="2:39" ht="14.5" customHeight="1" x14ac:dyDescent="0.35">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c r="AJ642" s="62"/>
      <c r="AK642" s="62"/>
      <c r="AL642" s="62"/>
      <c r="AM642" s="62"/>
    </row>
    <row r="643" spans="2:39" ht="14.5" customHeight="1" x14ac:dyDescent="0.35">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c r="AJ643" s="62"/>
      <c r="AK643" s="62"/>
      <c r="AL643" s="62"/>
      <c r="AM643" s="62"/>
    </row>
    <row r="644" spans="2:39" ht="14.5" customHeight="1" x14ac:dyDescent="0.35">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2"/>
      <c r="AI644" s="62"/>
      <c r="AJ644" s="62"/>
      <c r="AK644" s="62"/>
      <c r="AL644" s="62"/>
      <c r="AM644" s="62"/>
    </row>
    <row r="645" spans="2:39" ht="14.5" customHeight="1" x14ac:dyDescent="0.35">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c r="AF645" s="62"/>
      <c r="AG645" s="62"/>
      <c r="AH645" s="62"/>
      <c r="AI645" s="62"/>
      <c r="AJ645" s="62"/>
      <c r="AK645" s="62"/>
      <c r="AL645" s="62"/>
      <c r="AM645" s="62"/>
    </row>
    <row r="646" spans="2:39" ht="14.5" customHeight="1" x14ac:dyDescent="0.35">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2"/>
      <c r="AI646" s="62"/>
      <c r="AJ646" s="62"/>
      <c r="AK646" s="62"/>
      <c r="AL646" s="62"/>
      <c r="AM646" s="62"/>
    </row>
    <row r="647" spans="2:39" ht="14.5" customHeight="1" x14ac:dyDescent="0.35">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c r="AF647" s="62"/>
      <c r="AG647" s="62"/>
      <c r="AH647" s="62"/>
      <c r="AI647" s="62"/>
      <c r="AJ647" s="62"/>
      <c r="AK647" s="62"/>
      <c r="AL647" s="62"/>
      <c r="AM647" s="62"/>
    </row>
    <row r="648" spans="2:39" ht="14.5" customHeight="1" x14ac:dyDescent="0.35">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c r="AF648" s="62"/>
      <c r="AG648" s="62"/>
      <c r="AH648" s="62"/>
      <c r="AI648" s="62"/>
      <c r="AJ648" s="62"/>
      <c r="AK648" s="62"/>
      <c r="AL648" s="62"/>
      <c r="AM648" s="62"/>
    </row>
    <row r="649" spans="2:39" ht="14.5" customHeight="1" x14ac:dyDescent="0.35">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2"/>
      <c r="AI649" s="62"/>
      <c r="AJ649" s="62"/>
      <c r="AK649" s="62"/>
      <c r="AL649" s="62"/>
      <c r="AM649" s="62"/>
    </row>
    <row r="650" spans="2:39" ht="14.5" customHeight="1" x14ac:dyDescent="0.35">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2"/>
      <c r="AG650" s="62"/>
      <c r="AH650" s="62"/>
      <c r="AI650" s="62"/>
      <c r="AJ650" s="62"/>
      <c r="AK650" s="62"/>
      <c r="AL650" s="62"/>
      <c r="AM650" s="62"/>
    </row>
    <row r="651" spans="2:39" ht="14.5" customHeight="1" x14ac:dyDescent="0.35">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2"/>
      <c r="AI651" s="62"/>
      <c r="AJ651" s="62"/>
      <c r="AK651" s="62"/>
      <c r="AL651" s="62"/>
      <c r="AM651" s="62"/>
    </row>
    <row r="652" spans="2:39" ht="14.5" customHeight="1" x14ac:dyDescent="0.35">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c r="AF652" s="62"/>
      <c r="AG652" s="62"/>
      <c r="AH652" s="62"/>
      <c r="AI652" s="62"/>
      <c r="AJ652" s="62"/>
      <c r="AK652" s="62"/>
      <c r="AL652" s="62"/>
      <c r="AM652" s="62"/>
    </row>
    <row r="653" spans="2:39" ht="14.5" customHeight="1" x14ac:dyDescent="0.35">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c r="AJ653" s="62"/>
      <c r="AK653" s="62"/>
      <c r="AL653" s="62"/>
      <c r="AM653" s="62"/>
    </row>
    <row r="654" spans="2:39" ht="14.5" customHeight="1" x14ac:dyDescent="0.35">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c r="AJ654" s="62"/>
      <c r="AK654" s="62"/>
      <c r="AL654" s="62"/>
      <c r="AM654" s="62"/>
    </row>
    <row r="655" spans="2:39" ht="14.5" customHeight="1" x14ac:dyDescent="0.35">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2"/>
      <c r="AI655" s="62"/>
      <c r="AJ655" s="62"/>
      <c r="AK655" s="62"/>
      <c r="AL655" s="62"/>
      <c r="AM655" s="62"/>
    </row>
    <row r="656" spans="2:39" ht="14.5" customHeight="1" x14ac:dyDescent="0.35">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c r="AJ656" s="62"/>
      <c r="AK656" s="62"/>
      <c r="AL656" s="62"/>
      <c r="AM656" s="62"/>
    </row>
    <row r="657" spans="2:39" ht="14.5" customHeight="1" x14ac:dyDescent="0.35">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2"/>
      <c r="AI657" s="62"/>
      <c r="AJ657" s="62"/>
      <c r="AK657" s="62"/>
      <c r="AL657" s="62"/>
      <c r="AM657" s="62"/>
    </row>
    <row r="658" spans="2:39" ht="14.5" customHeight="1" x14ac:dyDescent="0.35">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2"/>
      <c r="AI658" s="62"/>
      <c r="AJ658" s="62"/>
      <c r="AK658" s="62"/>
      <c r="AL658" s="62"/>
      <c r="AM658" s="62"/>
    </row>
    <row r="659" spans="2:39" ht="14.5" customHeight="1" x14ac:dyDescent="0.35">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c r="AF659" s="62"/>
      <c r="AG659" s="62"/>
      <c r="AH659" s="62"/>
      <c r="AI659" s="62"/>
      <c r="AJ659" s="62"/>
      <c r="AK659" s="62"/>
      <c r="AL659" s="62"/>
      <c r="AM659" s="62"/>
    </row>
    <row r="660" spans="2:39" ht="14.5" customHeight="1" x14ac:dyDescent="0.35">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c r="AF660" s="62"/>
      <c r="AG660" s="62"/>
      <c r="AH660" s="62"/>
      <c r="AI660" s="62"/>
      <c r="AJ660" s="62"/>
      <c r="AK660" s="62"/>
      <c r="AL660" s="62"/>
      <c r="AM660" s="62"/>
    </row>
    <row r="661" spans="2:39" ht="14.5" customHeight="1" x14ac:dyDescent="0.35">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c r="AF661" s="62"/>
      <c r="AG661" s="62"/>
      <c r="AH661" s="62"/>
      <c r="AI661" s="62"/>
      <c r="AJ661" s="62"/>
      <c r="AK661" s="62"/>
      <c r="AL661" s="62"/>
      <c r="AM661" s="62"/>
    </row>
    <row r="662" spans="2:39" ht="14.5" customHeight="1" x14ac:dyDescent="0.35">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c r="AF662" s="62"/>
      <c r="AG662" s="62"/>
      <c r="AH662" s="62"/>
      <c r="AI662" s="62"/>
      <c r="AJ662" s="62"/>
      <c r="AK662" s="62"/>
      <c r="AL662" s="62"/>
      <c r="AM662" s="62"/>
    </row>
    <row r="663" spans="2:39" ht="14.5" customHeight="1" x14ac:dyDescent="0.35">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c r="AF663" s="62"/>
      <c r="AG663" s="62"/>
      <c r="AH663" s="62"/>
      <c r="AI663" s="62"/>
      <c r="AJ663" s="62"/>
      <c r="AK663" s="62"/>
      <c r="AL663" s="62"/>
      <c r="AM663" s="62"/>
    </row>
    <row r="664" spans="2:39" ht="14.5" customHeight="1" x14ac:dyDescent="0.35">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c r="AF664" s="62"/>
      <c r="AG664" s="62"/>
      <c r="AH664" s="62"/>
      <c r="AI664" s="62"/>
      <c r="AJ664" s="62"/>
      <c r="AK664" s="62"/>
      <c r="AL664" s="62"/>
      <c r="AM664" s="62"/>
    </row>
    <row r="665" spans="2:39" ht="14.5" customHeight="1" x14ac:dyDescent="0.35">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c r="AF665" s="62"/>
      <c r="AG665" s="62"/>
      <c r="AH665" s="62"/>
      <c r="AI665" s="62"/>
      <c r="AJ665" s="62"/>
      <c r="AK665" s="62"/>
      <c r="AL665" s="62"/>
      <c r="AM665" s="62"/>
    </row>
    <row r="666" spans="2:39" ht="14.5" customHeight="1" x14ac:dyDescent="0.35">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c r="AF666" s="62"/>
      <c r="AG666" s="62"/>
      <c r="AH666" s="62"/>
      <c r="AI666" s="62"/>
      <c r="AJ666" s="62"/>
      <c r="AK666" s="62"/>
      <c r="AL666" s="62"/>
      <c r="AM666" s="62"/>
    </row>
    <row r="667" spans="2:39" ht="14.5" customHeight="1" x14ac:dyDescent="0.35">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c r="AF667" s="62"/>
      <c r="AG667" s="62"/>
      <c r="AH667" s="62"/>
      <c r="AI667" s="62"/>
      <c r="AJ667" s="62"/>
      <c r="AK667" s="62"/>
      <c r="AL667" s="62"/>
      <c r="AM667" s="62"/>
    </row>
    <row r="668" spans="2:39" ht="14.5" customHeight="1" x14ac:dyDescent="0.35">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c r="AJ668" s="62"/>
      <c r="AK668" s="62"/>
      <c r="AL668" s="62"/>
      <c r="AM668" s="62"/>
    </row>
    <row r="669" spans="2:39" ht="14.5" customHeight="1" x14ac:dyDescent="0.35">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c r="AJ669" s="62"/>
      <c r="AK669" s="62"/>
      <c r="AL669" s="62"/>
      <c r="AM669" s="62"/>
    </row>
    <row r="670" spans="2:39" ht="14.5" customHeight="1" x14ac:dyDescent="0.35">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c r="AJ670" s="62"/>
      <c r="AK670" s="62"/>
      <c r="AL670" s="62"/>
      <c r="AM670" s="62"/>
    </row>
    <row r="671" spans="2:39" ht="14.5" customHeight="1" x14ac:dyDescent="0.35">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c r="AJ671" s="62"/>
      <c r="AK671" s="62"/>
      <c r="AL671" s="62"/>
      <c r="AM671" s="62"/>
    </row>
    <row r="672" spans="2:39" ht="14.5" customHeight="1" x14ac:dyDescent="0.35">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c r="AJ672" s="62"/>
      <c r="AK672" s="62"/>
      <c r="AL672" s="62"/>
      <c r="AM672" s="62"/>
    </row>
    <row r="673" spans="2:39" ht="14.5" customHeight="1" x14ac:dyDescent="0.35">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c r="AJ673" s="62"/>
      <c r="AK673" s="62"/>
      <c r="AL673" s="62"/>
      <c r="AM673" s="62"/>
    </row>
    <row r="674" spans="2:39" ht="14.5" customHeight="1" x14ac:dyDescent="0.35">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c r="AJ674" s="62"/>
      <c r="AK674" s="62"/>
      <c r="AL674" s="62"/>
      <c r="AM674" s="62"/>
    </row>
    <row r="675" spans="2:39" ht="14.5" customHeight="1" x14ac:dyDescent="0.35">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c r="AJ675" s="62"/>
      <c r="AK675" s="62"/>
      <c r="AL675" s="62"/>
      <c r="AM675" s="62"/>
    </row>
    <row r="676" spans="2:39" ht="14.5" customHeight="1" x14ac:dyDescent="0.35">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c r="AJ676" s="62"/>
      <c r="AK676" s="62"/>
      <c r="AL676" s="62"/>
      <c r="AM676" s="62"/>
    </row>
    <row r="677" spans="2:39" ht="14.5" customHeight="1" x14ac:dyDescent="0.35">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c r="AF677" s="62"/>
      <c r="AG677" s="62"/>
      <c r="AH677" s="62"/>
      <c r="AI677" s="62"/>
      <c r="AJ677" s="62"/>
      <c r="AK677" s="62"/>
      <c r="AL677" s="62"/>
      <c r="AM677" s="62"/>
    </row>
    <row r="678" spans="2:39" ht="14.5" customHeight="1" x14ac:dyDescent="0.35">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c r="AJ678" s="62"/>
      <c r="AK678" s="62"/>
      <c r="AL678" s="62"/>
      <c r="AM678" s="62"/>
    </row>
    <row r="679" spans="2:39" ht="14.5" customHeight="1" x14ac:dyDescent="0.35">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c r="AF679" s="62"/>
      <c r="AG679" s="62"/>
      <c r="AH679" s="62"/>
      <c r="AI679" s="62"/>
      <c r="AJ679" s="62"/>
      <c r="AK679" s="62"/>
      <c r="AL679" s="62"/>
      <c r="AM679" s="62"/>
    </row>
    <row r="680" spans="2:39" ht="14.5" customHeight="1" x14ac:dyDescent="0.35">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c r="AJ680" s="62"/>
      <c r="AK680" s="62"/>
      <c r="AL680" s="62"/>
      <c r="AM680" s="62"/>
    </row>
    <row r="681" spans="2:39" ht="14.5" customHeight="1" x14ac:dyDescent="0.35">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c r="AF681" s="62"/>
      <c r="AG681" s="62"/>
      <c r="AH681" s="62"/>
      <c r="AI681" s="62"/>
      <c r="AJ681" s="62"/>
      <c r="AK681" s="62"/>
      <c r="AL681" s="62"/>
      <c r="AM681" s="62"/>
    </row>
    <row r="682" spans="2:39" ht="14.5" customHeight="1" x14ac:dyDescent="0.35">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c r="AJ682" s="62"/>
      <c r="AK682" s="62"/>
      <c r="AL682" s="62"/>
      <c r="AM682" s="62"/>
    </row>
    <row r="683" spans="2:39" ht="14.5" customHeight="1" x14ac:dyDescent="0.35">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c r="AJ683" s="62"/>
      <c r="AK683" s="62"/>
      <c r="AL683" s="62"/>
      <c r="AM683" s="62"/>
    </row>
    <row r="684" spans="2:39" ht="14.5" customHeight="1" x14ac:dyDescent="0.35">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c r="AF684" s="62"/>
      <c r="AG684" s="62"/>
      <c r="AH684" s="62"/>
      <c r="AI684" s="62"/>
      <c r="AJ684" s="62"/>
      <c r="AK684" s="62"/>
      <c r="AL684" s="62"/>
      <c r="AM684" s="62"/>
    </row>
    <row r="685" spans="2:39" ht="14.5" customHeight="1" x14ac:dyDescent="0.35">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c r="AJ685" s="62"/>
      <c r="AK685" s="62"/>
      <c r="AL685" s="62"/>
      <c r="AM685" s="62"/>
    </row>
    <row r="686" spans="2:39" ht="14.5" customHeight="1" x14ac:dyDescent="0.35">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c r="AJ686" s="62"/>
      <c r="AK686" s="62"/>
      <c r="AL686" s="62"/>
      <c r="AM686" s="62"/>
    </row>
    <row r="687" spans="2:39" ht="14.5" customHeight="1" x14ac:dyDescent="0.35">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c r="AJ687" s="62"/>
      <c r="AK687" s="62"/>
      <c r="AL687" s="62"/>
      <c r="AM687" s="62"/>
    </row>
    <row r="688" spans="2:39" ht="14.5" customHeight="1" x14ac:dyDescent="0.35">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c r="AJ688" s="62"/>
      <c r="AK688" s="62"/>
      <c r="AL688" s="62"/>
      <c r="AM688" s="62"/>
    </row>
    <row r="689" spans="2:39" ht="14.5" customHeight="1" x14ac:dyDescent="0.35">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c r="AJ689" s="62"/>
      <c r="AK689" s="62"/>
      <c r="AL689" s="62"/>
      <c r="AM689" s="62"/>
    </row>
    <row r="690" spans="2:39" ht="14.5" customHeight="1" x14ac:dyDescent="0.35">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c r="AJ690" s="62"/>
      <c r="AK690" s="62"/>
      <c r="AL690" s="62"/>
      <c r="AM690" s="62"/>
    </row>
    <row r="691" spans="2:39" ht="14.5" customHeight="1" x14ac:dyDescent="0.35">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c r="AF691" s="62"/>
      <c r="AG691" s="62"/>
      <c r="AH691" s="62"/>
      <c r="AI691" s="62"/>
      <c r="AJ691" s="62"/>
      <c r="AK691" s="62"/>
      <c r="AL691" s="62"/>
      <c r="AM691" s="62"/>
    </row>
    <row r="692" spans="2:39" ht="14.5" customHeight="1" x14ac:dyDescent="0.35">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c r="AF692" s="62"/>
      <c r="AG692" s="62"/>
      <c r="AH692" s="62"/>
      <c r="AI692" s="62"/>
      <c r="AJ692" s="62"/>
      <c r="AK692" s="62"/>
      <c r="AL692" s="62"/>
      <c r="AM692" s="62"/>
    </row>
    <row r="693" spans="2:39" ht="14.5" customHeight="1" x14ac:dyDescent="0.35">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c r="AF693" s="62"/>
      <c r="AG693" s="62"/>
      <c r="AH693" s="62"/>
      <c r="AI693" s="62"/>
      <c r="AJ693" s="62"/>
      <c r="AK693" s="62"/>
      <c r="AL693" s="62"/>
      <c r="AM693" s="62"/>
    </row>
    <row r="694" spans="2:39" ht="14.5" customHeight="1" x14ac:dyDescent="0.35">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c r="AF694" s="62"/>
      <c r="AG694" s="62"/>
      <c r="AH694" s="62"/>
      <c r="AI694" s="62"/>
      <c r="AJ694" s="62"/>
      <c r="AK694" s="62"/>
      <c r="AL694" s="62"/>
      <c r="AM694" s="62"/>
    </row>
    <row r="695" spans="2:39" ht="14.5" customHeight="1" x14ac:dyDescent="0.35">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2"/>
      <c r="AJ695" s="62"/>
      <c r="AK695" s="62"/>
      <c r="AL695" s="62"/>
      <c r="AM695" s="62"/>
    </row>
    <row r="696" spans="2:39" ht="14.5" customHeight="1" x14ac:dyDescent="0.35">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c r="AJ696" s="62"/>
      <c r="AK696" s="62"/>
      <c r="AL696" s="62"/>
      <c r="AM696" s="62"/>
    </row>
    <row r="697" spans="2:39" ht="14.5" customHeight="1" x14ac:dyDescent="0.35">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c r="AF697" s="62"/>
      <c r="AG697" s="62"/>
      <c r="AH697" s="62"/>
      <c r="AI697" s="62"/>
      <c r="AJ697" s="62"/>
      <c r="AK697" s="62"/>
      <c r="AL697" s="62"/>
      <c r="AM697" s="62"/>
    </row>
    <row r="698" spans="2:39" ht="14.5" customHeight="1" x14ac:dyDescent="0.35">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c r="AF698" s="62"/>
      <c r="AG698" s="62"/>
      <c r="AH698" s="62"/>
      <c r="AI698" s="62"/>
      <c r="AJ698" s="62"/>
      <c r="AK698" s="62"/>
      <c r="AL698" s="62"/>
      <c r="AM698" s="62"/>
    </row>
    <row r="699" spans="2:39" ht="14.5" customHeight="1" x14ac:dyDescent="0.35">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c r="AJ699" s="62"/>
      <c r="AK699" s="62"/>
      <c r="AL699" s="62"/>
      <c r="AM699" s="62"/>
    </row>
    <row r="700" spans="2:39" ht="14.5" customHeight="1" x14ac:dyDescent="0.35">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c r="AF700" s="62"/>
      <c r="AG700" s="62"/>
      <c r="AH700" s="62"/>
      <c r="AI700" s="62"/>
      <c r="AJ700" s="62"/>
      <c r="AK700" s="62"/>
      <c r="AL700" s="62"/>
      <c r="AM700" s="62"/>
    </row>
    <row r="701" spans="2:39" ht="14.5" customHeight="1" x14ac:dyDescent="0.35">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c r="AJ701" s="62"/>
      <c r="AK701" s="62"/>
      <c r="AL701" s="62"/>
      <c r="AM701" s="62"/>
    </row>
    <row r="702" spans="2:39" ht="14.5" customHeight="1" x14ac:dyDescent="0.35">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c r="AF702" s="62"/>
      <c r="AG702" s="62"/>
      <c r="AH702" s="62"/>
      <c r="AI702" s="62"/>
      <c r="AJ702" s="62"/>
      <c r="AK702" s="62"/>
      <c r="AL702" s="62"/>
      <c r="AM702" s="62"/>
    </row>
    <row r="703" spans="2:39" ht="14.5" customHeight="1" x14ac:dyDescent="0.35">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c r="AJ703" s="62"/>
      <c r="AK703" s="62"/>
      <c r="AL703" s="62"/>
      <c r="AM703" s="62"/>
    </row>
    <row r="704" spans="2:39" ht="14.5" customHeight="1" x14ac:dyDescent="0.35">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c r="AF704" s="62"/>
      <c r="AG704" s="62"/>
      <c r="AH704" s="62"/>
      <c r="AI704" s="62"/>
      <c r="AJ704" s="62"/>
      <c r="AK704" s="62"/>
      <c r="AL704" s="62"/>
      <c r="AM704" s="62"/>
    </row>
    <row r="705" spans="2:39" ht="14.5" customHeight="1" x14ac:dyDescent="0.35">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c r="AF705" s="62"/>
      <c r="AG705" s="62"/>
      <c r="AH705" s="62"/>
      <c r="AI705" s="62"/>
      <c r="AJ705" s="62"/>
      <c r="AK705" s="62"/>
      <c r="AL705" s="62"/>
      <c r="AM705" s="62"/>
    </row>
    <row r="706" spans="2:39" ht="14.5" customHeight="1" x14ac:dyDescent="0.35">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c r="AF706" s="62"/>
      <c r="AG706" s="62"/>
      <c r="AH706" s="62"/>
      <c r="AI706" s="62"/>
      <c r="AJ706" s="62"/>
      <c r="AK706" s="62"/>
      <c r="AL706" s="62"/>
      <c r="AM706" s="62"/>
    </row>
    <row r="707" spans="2:39" ht="14.5" customHeight="1" x14ac:dyDescent="0.35">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c r="AJ707" s="62"/>
      <c r="AK707" s="62"/>
      <c r="AL707" s="62"/>
      <c r="AM707" s="62"/>
    </row>
    <row r="708" spans="2:39" ht="14.5" customHeight="1" x14ac:dyDescent="0.35">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c r="AJ708" s="62"/>
      <c r="AK708" s="62"/>
      <c r="AL708" s="62"/>
      <c r="AM708" s="62"/>
    </row>
    <row r="709" spans="2:39" ht="14.5" customHeight="1" x14ac:dyDescent="0.35">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c r="AJ709" s="62"/>
      <c r="AK709" s="62"/>
      <c r="AL709" s="62"/>
      <c r="AM709" s="62"/>
    </row>
    <row r="710" spans="2:39" ht="14.5" customHeight="1" x14ac:dyDescent="0.35">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c r="AJ710" s="62"/>
      <c r="AK710" s="62"/>
      <c r="AL710" s="62"/>
      <c r="AM710" s="62"/>
    </row>
    <row r="711" spans="2:39" ht="14.5" customHeight="1" x14ac:dyDescent="0.35">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c r="AJ711" s="62"/>
      <c r="AK711" s="62"/>
      <c r="AL711" s="62"/>
      <c r="AM711" s="62"/>
    </row>
    <row r="712" spans="2:39" ht="14.5" customHeight="1" x14ac:dyDescent="0.35">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c r="AJ712" s="62"/>
      <c r="AK712" s="62"/>
      <c r="AL712" s="62"/>
      <c r="AM712" s="62"/>
    </row>
    <row r="713" spans="2:39" ht="14.5" customHeight="1" x14ac:dyDescent="0.35">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c r="AJ713" s="62"/>
      <c r="AK713" s="62"/>
      <c r="AL713" s="62"/>
      <c r="AM713" s="62"/>
    </row>
    <row r="714" spans="2:39" ht="14.5" customHeight="1" x14ac:dyDescent="0.35">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c r="AJ714" s="62"/>
      <c r="AK714" s="62"/>
      <c r="AL714" s="62"/>
      <c r="AM714" s="62"/>
    </row>
    <row r="715" spans="2:39" ht="14.5" customHeight="1" x14ac:dyDescent="0.35">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c r="AJ715" s="62"/>
      <c r="AK715" s="62"/>
      <c r="AL715" s="62"/>
      <c r="AM715" s="62"/>
    </row>
    <row r="716" spans="2:39" ht="14.5" customHeight="1" x14ac:dyDescent="0.35">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c r="AJ716" s="62"/>
      <c r="AK716" s="62"/>
      <c r="AL716" s="62"/>
      <c r="AM716" s="62"/>
    </row>
    <row r="717" spans="2:39" ht="14.5" customHeight="1" x14ac:dyDescent="0.35">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c r="AJ717" s="62"/>
      <c r="AK717" s="62"/>
      <c r="AL717" s="62"/>
      <c r="AM717" s="62"/>
    </row>
    <row r="718" spans="2:39" ht="14.5" customHeight="1" x14ac:dyDescent="0.35">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c r="AF718" s="62"/>
      <c r="AG718" s="62"/>
      <c r="AH718" s="62"/>
      <c r="AI718" s="62"/>
      <c r="AJ718" s="62"/>
      <c r="AK718" s="62"/>
      <c r="AL718" s="62"/>
      <c r="AM718" s="62"/>
    </row>
    <row r="719" spans="2:39" ht="14.5" customHeight="1" x14ac:dyDescent="0.35">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c r="AF719" s="62"/>
      <c r="AG719" s="62"/>
      <c r="AH719" s="62"/>
      <c r="AI719" s="62"/>
      <c r="AJ719" s="62"/>
      <c r="AK719" s="62"/>
      <c r="AL719" s="62"/>
      <c r="AM719" s="62"/>
    </row>
    <row r="720" spans="2:39" ht="14.5" customHeight="1" x14ac:dyDescent="0.35">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c r="AJ720" s="62"/>
      <c r="AK720" s="62"/>
      <c r="AL720" s="62"/>
      <c r="AM720" s="62"/>
    </row>
    <row r="721" spans="2:39" ht="14.5" customHeight="1" x14ac:dyDescent="0.35">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c r="AJ721" s="62"/>
      <c r="AK721" s="62"/>
      <c r="AL721" s="62"/>
      <c r="AM721" s="62"/>
    </row>
    <row r="722" spans="2:39" ht="14.5" customHeight="1" x14ac:dyDescent="0.35">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c r="AJ722" s="62"/>
      <c r="AK722" s="62"/>
      <c r="AL722" s="62"/>
      <c r="AM722" s="62"/>
    </row>
    <row r="723" spans="2:39" ht="14.5" customHeight="1" x14ac:dyDescent="0.35">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c r="AJ723" s="62"/>
      <c r="AK723" s="62"/>
      <c r="AL723" s="62"/>
      <c r="AM723" s="62"/>
    </row>
    <row r="724" spans="2:39" ht="14.5" customHeight="1" x14ac:dyDescent="0.35">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c r="AJ724" s="62"/>
      <c r="AK724" s="62"/>
      <c r="AL724" s="62"/>
      <c r="AM724" s="62"/>
    </row>
    <row r="725" spans="2:39" ht="14.5" customHeight="1" x14ac:dyDescent="0.35">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c r="AF725" s="62"/>
      <c r="AG725" s="62"/>
      <c r="AH725" s="62"/>
      <c r="AI725" s="62"/>
      <c r="AJ725" s="62"/>
      <c r="AK725" s="62"/>
      <c r="AL725" s="62"/>
      <c r="AM725" s="62"/>
    </row>
    <row r="726" spans="2:39" ht="14.5" customHeight="1" x14ac:dyDescent="0.35">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c r="AJ726" s="62"/>
      <c r="AK726" s="62"/>
      <c r="AL726" s="62"/>
      <c r="AM726" s="62"/>
    </row>
    <row r="727" spans="2:39" ht="14.5" customHeight="1" x14ac:dyDescent="0.35">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c r="AJ727" s="62"/>
      <c r="AK727" s="62"/>
      <c r="AL727" s="62"/>
      <c r="AM727" s="62"/>
    </row>
    <row r="728" spans="2:39" ht="14.5" customHeight="1" x14ac:dyDescent="0.35">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c r="AJ728" s="62"/>
      <c r="AK728" s="62"/>
      <c r="AL728" s="62"/>
      <c r="AM728" s="62"/>
    </row>
    <row r="729" spans="2:39" ht="14.5" customHeight="1" x14ac:dyDescent="0.35">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c r="AJ729" s="62"/>
      <c r="AK729" s="62"/>
      <c r="AL729" s="62"/>
      <c r="AM729" s="62"/>
    </row>
    <row r="730" spans="2:39" ht="14.5" customHeight="1" x14ac:dyDescent="0.35">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c r="AF730" s="62"/>
      <c r="AG730" s="62"/>
      <c r="AH730" s="62"/>
      <c r="AI730" s="62"/>
      <c r="AJ730" s="62"/>
      <c r="AK730" s="62"/>
      <c r="AL730" s="62"/>
      <c r="AM730" s="62"/>
    </row>
    <row r="731" spans="2:39" ht="14.5" customHeight="1" x14ac:dyDescent="0.35">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2"/>
      <c r="AI731" s="62"/>
      <c r="AJ731" s="62"/>
      <c r="AK731" s="62"/>
      <c r="AL731" s="62"/>
      <c r="AM731" s="62"/>
    </row>
    <row r="732" spans="2:39" ht="14.5" customHeight="1" x14ac:dyDescent="0.35">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2"/>
      <c r="AI732" s="62"/>
      <c r="AJ732" s="62"/>
      <c r="AK732" s="62"/>
      <c r="AL732" s="62"/>
      <c r="AM732" s="62"/>
    </row>
    <row r="733" spans="2:39" ht="14.5" customHeight="1" x14ac:dyDescent="0.35">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c r="AF733" s="62"/>
      <c r="AG733" s="62"/>
      <c r="AH733" s="62"/>
      <c r="AI733" s="62"/>
      <c r="AJ733" s="62"/>
      <c r="AK733" s="62"/>
      <c r="AL733" s="62"/>
      <c r="AM733" s="62"/>
    </row>
    <row r="734" spans="2:39" ht="14.5" customHeight="1" x14ac:dyDescent="0.35">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2"/>
      <c r="AI734" s="62"/>
      <c r="AJ734" s="62"/>
      <c r="AK734" s="62"/>
      <c r="AL734" s="62"/>
      <c r="AM734" s="62"/>
    </row>
    <row r="735" spans="2:39" ht="14.5" customHeight="1" x14ac:dyDescent="0.35">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c r="AF735" s="62"/>
      <c r="AG735" s="62"/>
      <c r="AH735" s="62"/>
      <c r="AI735" s="62"/>
      <c r="AJ735" s="62"/>
      <c r="AK735" s="62"/>
      <c r="AL735" s="62"/>
      <c r="AM735" s="62"/>
    </row>
    <row r="736" spans="2:39" ht="14.5" customHeight="1" x14ac:dyDescent="0.35">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c r="AF736" s="62"/>
      <c r="AG736" s="62"/>
      <c r="AH736" s="62"/>
      <c r="AI736" s="62"/>
      <c r="AJ736" s="62"/>
      <c r="AK736" s="62"/>
      <c r="AL736" s="62"/>
      <c r="AM736" s="62"/>
    </row>
    <row r="737" spans="2:39" ht="14.5" customHeight="1" x14ac:dyDescent="0.35">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2"/>
      <c r="AI737" s="62"/>
      <c r="AJ737" s="62"/>
      <c r="AK737" s="62"/>
      <c r="AL737" s="62"/>
      <c r="AM737" s="62"/>
    </row>
    <row r="738" spans="2:39" ht="14.5" customHeight="1" x14ac:dyDescent="0.35">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2"/>
      <c r="AI738" s="62"/>
      <c r="AJ738" s="62"/>
      <c r="AK738" s="62"/>
      <c r="AL738" s="62"/>
      <c r="AM738" s="62"/>
    </row>
    <row r="739" spans="2:39" ht="14.5" customHeight="1" x14ac:dyDescent="0.35">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2"/>
      <c r="AI739" s="62"/>
      <c r="AJ739" s="62"/>
      <c r="AK739" s="62"/>
      <c r="AL739" s="62"/>
      <c r="AM739" s="62"/>
    </row>
    <row r="740" spans="2:39" ht="14.5" customHeight="1" x14ac:dyDescent="0.35">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2"/>
      <c r="AI740" s="62"/>
      <c r="AJ740" s="62"/>
      <c r="AK740" s="62"/>
      <c r="AL740" s="62"/>
      <c r="AM740" s="62"/>
    </row>
    <row r="741" spans="2:39" ht="14.5" customHeight="1" x14ac:dyDescent="0.35">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2"/>
      <c r="AI741" s="62"/>
      <c r="AJ741" s="62"/>
      <c r="AK741" s="62"/>
      <c r="AL741" s="62"/>
      <c r="AM741" s="62"/>
    </row>
    <row r="742" spans="2:39" ht="14.5" customHeight="1" x14ac:dyDescent="0.35">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2"/>
      <c r="AI742" s="62"/>
      <c r="AJ742" s="62"/>
      <c r="AK742" s="62"/>
      <c r="AL742" s="62"/>
      <c r="AM742" s="62"/>
    </row>
    <row r="743" spans="2:39" ht="14.5" customHeight="1" x14ac:dyDescent="0.35">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c r="AJ743" s="62"/>
      <c r="AK743" s="62"/>
      <c r="AL743" s="62"/>
      <c r="AM743" s="62"/>
    </row>
    <row r="744" spans="2:39" ht="14.5" customHeight="1" x14ac:dyDescent="0.35">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c r="AJ744" s="62"/>
      <c r="AK744" s="62"/>
      <c r="AL744" s="62"/>
      <c r="AM744" s="62"/>
    </row>
    <row r="745" spans="2:39" ht="14.5" customHeight="1" x14ac:dyDescent="0.35">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c r="AJ745" s="62"/>
      <c r="AK745" s="62"/>
      <c r="AL745" s="62"/>
      <c r="AM745" s="62"/>
    </row>
    <row r="746" spans="2:39" ht="14.5" customHeight="1" x14ac:dyDescent="0.35">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2"/>
      <c r="AI746" s="62"/>
      <c r="AJ746" s="62"/>
      <c r="AK746" s="62"/>
      <c r="AL746" s="62"/>
      <c r="AM746" s="62"/>
    </row>
    <row r="747" spans="2:39" ht="14.5" customHeight="1" x14ac:dyDescent="0.35">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2"/>
      <c r="AI747" s="62"/>
      <c r="AJ747" s="62"/>
      <c r="AK747" s="62"/>
      <c r="AL747" s="62"/>
      <c r="AM747" s="62"/>
    </row>
    <row r="748" spans="2:39" ht="14.5" customHeight="1" x14ac:dyDescent="0.35">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c r="AJ748" s="62"/>
      <c r="AK748" s="62"/>
      <c r="AL748" s="62"/>
      <c r="AM748" s="62"/>
    </row>
    <row r="749" spans="2:39" ht="14.5" customHeight="1" x14ac:dyDescent="0.35">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2"/>
      <c r="AI749" s="62"/>
      <c r="AJ749" s="62"/>
      <c r="AK749" s="62"/>
      <c r="AL749" s="62"/>
      <c r="AM749" s="62"/>
    </row>
    <row r="750" spans="2:39" ht="14.5" customHeight="1" x14ac:dyDescent="0.35">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c r="AJ750" s="62"/>
      <c r="AK750" s="62"/>
      <c r="AL750" s="62"/>
      <c r="AM750" s="62"/>
    </row>
    <row r="751" spans="2:39" ht="14.5" customHeight="1" x14ac:dyDescent="0.35">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2"/>
      <c r="AI751" s="62"/>
      <c r="AJ751" s="62"/>
      <c r="AK751" s="62"/>
      <c r="AL751" s="62"/>
      <c r="AM751" s="62"/>
    </row>
    <row r="752" spans="2:39" ht="14.5" customHeight="1" x14ac:dyDescent="0.35">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c r="AF752" s="62"/>
      <c r="AG752" s="62"/>
      <c r="AH752" s="62"/>
      <c r="AI752" s="62"/>
      <c r="AJ752" s="62"/>
      <c r="AK752" s="62"/>
      <c r="AL752" s="62"/>
      <c r="AM752" s="62"/>
    </row>
    <row r="753" spans="2:39" ht="14.5" customHeight="1" x14ac:dyDescent="0.35">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2"/>
      <c r="AI753" s="62"/>
      <c r="AJ753" s="62"/>
      <c r="AK753" s="62"/>
      <c r="AL753" s="62"/>
      <c r="AM753" s="62"/>
    </row>
    <row r="754" spans="2:39" ht="14.5" customHeight="1" x14ac:dyDescent="0.35">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c r="AF754" s="62"/>
      <c r="AG754" s="62"/>
      <c r="AH754" s="62"/>
      <c r="AI754" s="62"/>
      <c r="AJ754" s="62"/>
      <c r="AK754" s="62"/>
      <c r="AL754" s="62"/>
      <c r="AM754" s="62"/>
    </row>
    <row r="755" spans="2:39" ht="14.5" customHeight="1" x14ac:dyDescent="0.35">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c r="AJ755" s="62"/>
      <c r="AK755" s="62"/>
      <c r="AL755" s="62"/>
      <c r="AM755" s="62"/>
    </row>
    <row r="756" spans="2:39" ht="14.5" customHeight="1" x14ac:dyDescent="0.35">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c r="AF756" s="62"/>
      <c r="AG756" s="62"/>
      <c r="AH756" s="62"/>
      <c r="AI756" s="62"/>
      <c r="AJ756" s="62"/>
      <c r="AK756" s="62"/>
      <c r="AL756" s="62"/>
      <c r="AM756" s="62"/>
    </row>
    <row r="757" spans="2:39" ht="14.5" customHeight="1" x14ac:dyDescent="0.35">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2"/>
      <c r="AI757" s="62"/>
      <c r="AJ757" s="62"/>
      <c r="AK757" s="62"/>
      <c r="AL757" s="62"/>
      <c r="AM757" s="62"/>
    </row>
    <row r="758" spans="2:39" ht="14.5" customHeight="1" x14ac:dyDescent="0.35">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2"/>
      <c r="AI758" s="62"/>
      <c r="AJ758" s="62"/>
      <c r="AK758" s="62"/>
      <c r="AL758" s="62"/>
      <c r="AM758" s="62"/>
    </row>
    <row r="759" spans="2:39" ht="14.5" customHeight="1" x14ac:dyDescent="0.35">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c r="AJ759" s="62"/>
      <c r="AK759" s="62"/>
      <c r="AL759" s="62"/>
      <c r="AM759" s="62"/>
    </row>
    <row r="760" spans="2:39" ht="14.5" customHeight="1" x14ac:dyDescent="0.35">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2"/>
      <c r="AI760" s="62"/>
      <c r="AJ760" s="62"/>
      <c r="AK760" s="62"/>
      <c r="AL760" s="62"/>
      <c r="AM760" s="62"/>
    </row>
    <row r="761" spans="2:39" ht="14.5" customHeight="1" x14ac:dyDescent="0.35">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c r="AJ761" s="62"/>
      <c r="AK761" s="62"/>
      <c r="AL761" s="62"/>
      <c r="AM761" s="62"/>
    </row>
    <row r="762" spans="2:39" ht="14.5" customHeight="1" x14ac:dyDescent="0.35">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2"/>
      <c r="AI762" s="62"/>
      <c r="AJ762" s="62"/>
      <c r="AK762" s="62"/>
      <c r="AL762" s="62"/>
      <c r="AM762" s="62"/>
    </row>
    <row r="763" spans="2:39" ht="14.5" customHeight="1" x14ac:dyDescent="0.35">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c r="AJ763" s="62"/>
      <c r="AK763" s="62"/>
      <c r="AL763" s="62"/>
      <c r="AM763" s="62"/>
    </row>
    <row r="764" spans="2:39" ht="14.5" customHeight="1" x14ac:dyDescent="0.35">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2"/>
      <c r="AI764" s="62"/>
      <c r="AJ764" s="62"/>
      <c r="AK764" s="62"/>
      <c r="AL764" s="62"/>
      <c r="AM764" s="62"/>
    </row>
    <row r="765" spans="2:39" ht="14.5" customHeight="1" x14ac:dyDescent="0.35">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c r="AJ765" s="62"/>
      <c r="AK765" s="62"/>
      <c r="AL765" s="62"/>
      <c r="AM765" s="62"/>
    </row>
    <row r="766" spans="2:39" ht="14.5" customHeight="1" x14ac:dyDescent="0.35">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c r="AJ766" s="62"/>
      <c r="AK766" s="62"/>
      <c r="AL766" s="62"/>
      <c r="AM766" s="62"/>
    </row>
    <row r="767" spans="2:39" ht="14.5" customHeight="1" x14ac:dyDescent="0.35">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2"/>
      <c r="AI767" s="62"/>
      <c r="AJ767" s="62"/>
      <c r="AK767" s="62"/>
      <c r="AL767" s="62"/>
      <c r="AM767" s="62"/>
    </row>
    <row r="768" spans="2:39" ht="14.5" customHeight="1" x14ac:dyDescent="0.35">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c r="AJ768" s="62"/>
      <c r="AK768" s="62"/>
      <c r="AL768" s="62"/>
      <c r="AM768" s="62"/>
    </row>
    <row r="769" spans="2:39" ht="14.5" customHeight="1" x14ac:dyDescent="0.35">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c r="AF769" s="62"/>
      <c r="AG769" s="62"/>
      <c r="AH769" s="62"/>
      <c r="AI769" s="62"/>
      <c r="AJ769" s="62"/>
      <c r="AK769" s="62"/>
      <c r="AL769" s="62"/>
      <c r="AM769" s="62"/>
    </row>
    <row r="770" spans="2:39" ht="14.5" customHeight="1" x14ac:dyDescent="0.35">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c r="AJ770" s="62"/>
      <c r="AK770" s="62"/>
      <c r="AL770" s="62"/>
      <c r="AM770" s="62"/>
    </row>
    <row r="771" spans="2:39" ht="14.5" customHeight="1" x14ac:dyDescent="0.35">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c r="AJ771" s="62"/>
      <c r="AK771" s="62"/>
      <c r="AL771" s="62"/>
      <c r="AM771" s="62"/>
    </row>
    <row r="772" spans="2:39" ht="14.5" customHeight="1" x14ac:dyDescent="0.35">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c r="AJ772" s="62"/>
      <c r="AK772" s="62"/>
      <c r="AL772" s="62"/>
      <c r="AM772" s="62"/>
    </row>
    <row r="773" spans="2:39" ht="14.5" customHeight="1" x14ac:dyDescent="0.35">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c r="AF773" s="62"/>
      <c r="AG773" s="62"/>
      <c r="AH773" s="62"/>
      <c r="AI773" s="62"/>
      <c r="AJ773" s="62"/>
      <c r="AK773" s="62"/>
      <c r="AL773" s="62"/>
      <c r="AM773" s="62"/>
    </row>
    <row r="774" spans="2:39" ht="14.5" customHeight="1" x14ac:dyDescent="0.35">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c r="AJ774" s="62"/>
      <c r="AK774" s="62"/>
      <c r="AL774" s="62"/>
      <c r="AM774" s="62"/>
    </row>
    <row r="775" spans="2:39" ht="14.5" customHeight="1" x14ac:dyDescent="0.35">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c r="AJ775" s="62"/>
      <c r="AK775" s="62"/>
      <c r="AL775" s="62"/>
      <c r="AM775" s="62"/>
    </row>
    <row r="776" spans="2:39" ht="14.5" customHeight="1" x14ac:dyDescent="0.35">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c r="AJ776" s="62"/>
      <c r="AK776" s="62"/>
      <c r="AL776" s="62"/>
      <c r="AM776" s="62"/>
    </row>
    <row r="777" spans="2:39" ht="14.5" customHeight="1" x14ac:dyDescent="0.35">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c r="AJ777" s="62"/>
      <c r="AK777" s="62"/>
      <c r="AL777" s="62"/>
      <c r="AM777" s="62"/>
    </row>
    <row r="778" spans="2:39" ht="14.5" customHeight="1" x14ac:dyDescent="0.35">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c r="AJ778" s="62"/>
      <c r="AK778" s="62"/>
      <c r="AL778" s="62"/>
      <c r="AM778" s="62"/>
    </row>
    <row r="779" spans="2:39" ht="14.5" customHeight="1" x14ac:dyDescent="0.35">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c r="AJ779" s="62"/>
      <c r="AK779" s="62"/>
      <c r="AL779" s="62"/>
      <c r="AM779" s="62"/>
    </row>
    <row r="780" spans="2:39" ht="14.5" customHeight="1" x14ac:dyDescent="0.35">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c r="AJ780" s="62"/>
      <c r="AK780" s="62"/>
      <c r="AL780" s="62"/>
      <c r="AM780" s="62"/>
    </row>
    <row r="781" spans="2:39" ht="14.5" customHeight="1" x14ac:dyDescent="0.35">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c r="AJ781" s="62"/>
      <c r="AK781" s="62"/>
      <c r="AL781" s="62"/>
      <c r="AM781" s="62"/>
    </row>
    <row r="782" spans="2:39" ht="14.5" customHeight="1" x14ac:dyDescent="0.35">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c r="AJ782" s="62"/>
      <c r="AK782" s="62"/>
      <c r="AL782" s="62"/>
      <c r="AM782" s="62"/>
    </row>
    <row r="783" spans="2:39" ht="14.5" customHeight="1" x14ac:dyDescent="0.35">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c r="AF783" s="62"/>
      <c r="AG783" s="62"/>
      <c r="AH783" s="62"/>
      <c r="AI783" s="62"/>
      <c r="AJ783" s="62"/>
      <c r="AK783" s="62"/>
      <c r="AL783" s="62"/>
      <c r="AM783" s="62"/>
    </row>
    <row r="784" spans="2:39" ht="14.5" customHeight="1" x14ac:dyDescent="0.35">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c r="AF784" s="62"/>
      <c r="AG784" s="62"/>
      <c r="AH784" s="62"/>
      <c r="AI784" s="62"/>
      <c r="AJ784" s="62"/>
      <c r="AK784" s="62"/>
      <c r="AL784" s="62"/>
      <c r="AM784" s="62"/>
    </row>
    <row r="785" spans="2:39" ht="14.5" customHeight="1" x14ac:dyDescent="0.35">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c r="AJ785" s="62"/>
      <c r="AK785" s="62"/>
      <c r="AL785" s="62"/>
      <c r="AM785" s="62"/>
    </row>
    <row r="786" spans="2:39" ht="14.5" customHeight="1" x14ac:dyDescent="0.35">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c r="AJ786" s="62"/>
      <c r="AK786" s="62"/>
      <c r="AL786" s="62"/>
      <c r="AM786" s="62"/>
    </row>
    <row r="787" spans="2:39" ht="14.5" customHeight="1" x14ac:dyDescent="0.35">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c r="AJ787" s="62"/>
      <c r="AK787" s="62"/>
      <c r="AL787" s="62"/>
      <c r="AM787" s="62"/>
    </row>
    <row r="788" spans="2:39" ht="14.5" customHeight="1" x14ac:dyDescent="0.35">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c r="AJ788" s="62"/>
      <c r="AK788" s="62"/>
      <c r="AL788" s="62"/>
      <c r="AM788" s="62"/>
    </row>
    <row r="789" spans="2:39" ht="14.5" customHeight="1" x14ac:dyDescent="0.35">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c r="AJ789" s="62"/>
      <c r="AK789" s="62"/>
      <c r="AL789" s="62"/>
      <c r="AM789" s="62"/>
    </row>
    <row r="790" spans="2:39" ht="14.5" customHeight="1" x14ac:dyDescent="0.35">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c r="AJ790" s="62"/>
      <c r="AK790" s="62"/>
      <c r="AL790" s="62"/>
      <c r="AM790" s="62"/>
    </row>
    <row r="791" spans="2:39" ht="14.5" customHeight="1" x14ac:dyDescent="0.35">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c r="AJ791" s="62"/>
      <c r="AK791" s="62"/>
      <c r="AL791" s="62"/>
      <c r="AM791" s="62"/>
    </row>
    <row r="792" spans="2:39" ht="14.5" customHeight="1" x14ac:dyDescent="0.35">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c r="AJ792" s="62"/>
      <c r="AK792" s="62"/>
      <c r="AL792" s="62"/>
      <c r="AM792" s="62"/>
    </row>
    <row r="793" spans="2:39" ht="14.5" customHeight="1" x14ac:dyDescent="0.35">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c r="AF793" s="62"/>
      <c r="AG793" s="62"/>
      <c r="AH793" s="62"/>
      <c r="AI793" s="62"/>
      <c r="AJ793" s="62"/>
      <c r="AK793" s="62"/>
      <c r="AL793" s="62"/>
      <c r="AM793" s="62"/>
    </row>
    <row r="794" spans="2:39" ht="14.5" customHeight="1" x14ac:dyDescent="0.35">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c r="AF794" s="62"/>
      <c r="AG794" s="62"/>
      <c r="AH794" s="62"/>
      <c r="AI794" s="62"/>
      <c r="AJ794" s="62"/>
      <c r="AK794" s="62"/>
      <c r="AL794" s="62"/>
      <c r="AM794" s="62"/>
    </row>
    <row r="795" spans="2:39" ht="14.5" customHeight="1" x14ac:dyDescent="0.35">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c r="AJ795" s="62"/>
      <c r="AK795" s="62"/>
      <c r="AL795" s="62"/>
      <c r="AM795" s="62"/>
    </row>
    <row r="796" spans="2:39" ht="14.5" customHeight="1" x14ac:dyDescent="0.35">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2"/>
      <c r="AI796" s="62"/>
      <c r="AJ796" s="62"/>
      <c r="AK796" s="62"/>
      <c r="AL796" s="62"/>
      <c r="AM796" s="62"/>
    </row>
    <row r="797" spans="2:39" ht="14.5" customHeight="1" x14ac:dyDescent="0.35">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62"/>
      <c r="AJ797" s="62"/>
      <c r="AK797" s="62"/>
      <c r="AL797" s="62"/>
      <c r="AM797" s="62"/>
    </row>
    <row r="798" spans="2:39" ht="14.5" customHeight="1" x14ac:dyDescent="0.35">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2"/>
      <c r="AI798" s="62"/>
      <c r="AJ798" s="62"/>
      <c r="AK798" s="62"/>
      <c r="AL798" s="62"/>
      <c r="AM798" s="62"/>
    </row>
    <row r="799" spans="2:39" ht="14.5" customHeight="1" x14ac:dyDescent="0.35">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c r="AJ799" s="62"/>
      <c r="AK799" s="62"/>
      <c r="AL799" s="62"/>
      <c r="AM799" s="62"/>
    </row>
    <row r="800" spans="2:39" ht="14.5" customHeight="1" x14ac:dyDescent="0.35">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c r="AJ800" s="62"/>
      <c r="AK800" s="62"/>
      <c r="AL800" s="62"/>
      <c r="AM800" s="62"/>
    </row>
    <row r="801" spans="2:39" ht="14.5" customHeight="1" x14ac:dyDescent="0.35">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c r="AJ801" s="62"/>
      <c r="AK801" s="62"/>
      <c r="AL801" s="62"/>
      <c r="AM801" s="62"/>
    </row>
    <row r="802" spans="2:39" ht="14.5" customHeight="1" x14ac:dyDescent="0.35">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c r="AJ802" s="62"/>
      <c r="AK802" s="62"/>
      <c r="AL802" s="62"/>
      <c r="AM802" s="62"/>
    </row>
    <row r="803" spans="2:39" ht="14.5" customHeight="1" x14ac:dyDescent="0.35">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2"/>
      <c r="AI803" s="62"/>
      <c r="AJ803" s="62"/>
      <c r="AK803" s="62"/>
      <c r="AL803" s="62"/>
      <c r="AM803" s="62"/>
    </row>
    <row r="804" spans="2:39" ht="14.5" customHeight="1" x14ac:dyDescent="0.35">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62"/>
      <c r="AJ804" s="62"/>
      <c r="AK804" s="62"/>
      <c r="AL804" s="62"/>
      <c r="AM804" s="62"/>
    </row>
    <row r="805" spans="2:39" ht="14.5" customHeight="1" x14ac:dyDescent="0.35">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c r="AF805" s="62"/>
      <c r="AG805" s="62"/>
      <c r="AH805" s="62"/>
      <c r="AI805" s="62"/>
      <c r="AJ805" s="62"/>
      <c r="AK805" s="62"/>
      <c r="AL805" s="62"/>
      <c r="AM805" s="62"/>
    </row>
    <row r="806" spans="2:39" ht="14.5" customHeight="1" x14ac:dyDescent="0.35">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2"/>
      <c r="AI806" s="62"/>
      <c r="AJ806" s="62"/>
      <c r="AK806" s="62"/>
      <c r="AL806" s="62"/>
      <c r="AM806" s="62"/>
    </row>
    <row r="807" spans="2:39" ht="14.5" customHeight="1" x14ac:dyDescent="0.35">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2"/>
      <c r="AI807" s="62"/>
      <c r="AJ807" s="62"/>
      <c r="AK807" s="62"/>
      <c r="AL807" s="62"/>
      <c r="AM807" s="62"/>
    </row>
    <row r="808" spans="2:39" ht="14.5" customHeight="1" x14ac:dyDescent="0.35">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c r="AF808" s="62"/>
      <c r="AG808" s="62"/>
      <c r="AH808" s="62"/>
      <c r="AI808" s="62"/>
      <c r="AJ808" s="62"/>
      <c r="AK808" s="62"/>
      <c r="AL808" s="62"/>
      <c r="AM808" s="62"/>
    </row>
    <row r="809" spans="2:39" ht="14.5" customHeight="1" x14ac:dyDescent="0.35">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2"/>
      <c r="AI809" s="62"/>
      <c r="AJ809" s="62"/>
      <c r="AK809" s="62"/>
      <c r="AL809" s="62"/>
      <c r="AM809" s="62"/>
    </row>
    <row r="810" spans="2:39" ht="14.5" customHeight="1" x14ac:dyDescent="0.35">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c r="AJ810" s="62"/>
      <c r="AK810" s="62"/>
      <c r="AL810" s="62"/>
      <c r="AM810" s="62"/>
    </row>
    <row r="811" spans="2:39" ht="14.5" customHeight="1" x14ac:dyDescent="0.35">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c r="AF811" s="62"/>
      <c r="AG811" s="62"/>
      <c r="AH811" s="62"/>
      <c r="AI811" s="62"/>
      <c r="AJ811" s="62"/>
      <c r="AK811" s="62"/>
      <c r="AL811" s="62"/>
      <c r="AM811" s="62"/>
    </row>
    <row r="812" spans="2:39" ht="14.5" customHeight="1" x14ac:dyDescent="0.35">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c r="AJ812" s="62"/>
      <c r="AK812" s="62"/>
      <c r="AL812" s="62"/>
      <c r="AM812" s="62"/>
    </row>
    <row r="813" spans="2:39" ht="14.5" customHeight="1" x14ac:dyDescent="0.35">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2"/>
      <c r="AI813" s="62"/>
      <c r="AJ813" s="62"/>
      <c r="AK813" s="62"/>
      <c r="AL813" s="62"/>
      <c r="AM813" s="62"/>
    </row>
    <row r="814" spans="2:39" ht="14.5" customHeight="1" x14ac:dyDescent="0.35">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c r="AM814" s="62"/>
    </row>
    <row r="815" spans="2:39" ht="14.5" customHeight="1" x14ac:dyDescent="0.35">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c r="AM815" s="62"/>
    </row>
    <row r="816" spans="2:39" ht="14.5" customHeight="1" x14ac:dyDescent="0.35">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c r="AF816" s="62"/>
      <c r="AG816" s="62"/>
      <c r="AH816" s="62"/>
      <c r="AI816" s="62"/>
      <c r="AJ816" s="62"/>
      <c r="AK816" s="62"/>
      <c r="AL816" s="62"/>
      <c r="AM816" s="62"/>
    </row>
    <row r="817" spans="2:39" ht="14.5" customHeight="1" x14ac:dyDescent="0.35">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c r="AF817" s="62"/>
      <c r="AG817" s="62"/>
      <c r="AH817" s="62"/>
      <c r="AI817" s="62"/>
      <c r="AJ817" s="62"/>
      <c r="AK817" s="62"/>
      <c r="AL817" s="62"/>
      <c r="AM817" s="62"/>
    </row>
    <row r="818" spans="2:39" ht="14.5" customHeight="1" x14ac:dyDescent="0.35">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2"/>
      <c r="AI818" s="62"/>
      <c r="AJ818" s="62"/>
      <c r="AK818" s="62"/>
      <c r="AL818" s="62"/>
      <c r="AM818" s="62"/>
    </row>
    <row r="819" spans="2:39" ht="14.5" customHeight="1" x14ac:dyDescent="0.35">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c r="AF819" s="62"/>
      <c r="AG819" s="62"/>
      <c r="AH819" s="62"/>
      <c r="AI819" s="62"/>
      <c r="AJ819" s="62"/>
      <c r="AK819" s="62"/>
      <c r="AL819" s="62"/>
      <c r="AM819" s="62"/>
    </row>
    <row r="820" spans="2:39" ht="14.5" customHeight="1" x14ac:dyDescent="0.35">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2"/>
      <c r="AI820" s="62"/>
      <c r="AJ820" s="62"/>
      <c r="AK820" s="62"/>
      <c r="AL820" s="62"/>
      <c r="AM820" s="62"/>
    </row>
    <row r="821" spans="2:39" ht="14.5" customHeight="1" x14ac:dyDescent="0.35">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c r="AF821" s="62"/>
      <c r="AG821" s="62"/>
      <c r="AH821" s="62"/>
      <c r="AI821" s="62"/>
      <c r="AJ821" s="62"/>
      <c r="AK821" s="62"/>
      <c r="AL821" s="62"/>
      <c r="AM821" s="62"/>
    </row>
    <row r="822" spans="2:39" ht="14.5" customHeight="1" x14ac:dyDescent="0.35">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c r="AF822" s="62"/>
      <c r="AG822" s="62"/>
      <c r="AH822" s="62"/>
      <c r="AI822" s="62"/>
      <c r="AJ822" s="62"/>
      <c r="AK822" s="62"/>
      <c r="AL822" s="62"/>
      <c r="AM822" s="62"/>
    </row>
    <row r="823" spans="2:39" ht="14.5" customHeight="1" x14ac:dyDescent="0.35">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2"/>
      <c r="AI823" s="62"/>
      <c r="AJ823" s="62"/>
      <c r="AK823" s="62"/>
      <c r="AL823" s="62"/>
      <c r="AM823" s="62"/>
    </row>
    <row r="824" spans="2:39" ht="14.5" customHeight="1" x14ac:dyDescent="0.35">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c r="AF824" s="62"/>
      <c r="AG824" s="62"/>
      <c r="AH824" s="62"/>
      <c r="AI824" s="62"/>
      <c r="AJ824" s="62"/>
      <c r="AK824" s="62"/>
      <c r="AL824" s="62"/>
      <c r="AM824" s="62"/>
    </row>
    <row r="825" spans="2:39" ht="14.5" customHeight="1" x14ac:dyDescent="0.35">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62"/>
      <c r="AJ825" s="62"/>
      <c r="AK825" s="62"/>
      <c r="AL825" s="62"/>
      <c r="AM825" s="62"/>
    </row>
    <row r="826" spans="2:39" ht="14.5" customHeight="1" x14ac:dyDescent="0.35">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c r="AJ826" s="62"/>
      <c r="AK826" s="62"/>
      <c r="AL826" s="62"/>
      <c r="AM826" s="62"/>
    </row>
    <row r="827" spans="2:39" ht="14.5" customHeight="1" x14ac:dyDescent="0.35">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c r="AF827" s="62"/>
      <c r="AG827" s="62"/>
      <c r="AH827" s="62"/>
      <c r="AI827" s="62"/>
      <c r="AJ827" s="62"/>
      <c r="AK827" s="62"/>
      <c r="AL827" s="62"/>
      <c r="AM827" s="62"/>
    </row>
    <row r="828" spans="2:39" ht="14.5" customHeight="1" x14ac:dyDescent="0.35">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2"/>
      <c r="AI828" s="62"/>
      <c r="AJ828" s="62"/>
      <c r="AK828" s="62"/>
      <c r="AL828" s="62"/>
      <c r="AM828" s="62"/>
    </row>
    <row r="829" spans="2:39" ht="14.5" customHeight="1" x14ac:dyDescent="0.35">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c r="AF829" s="62"/>
      <c r="AG829" s="62"/>
      <c r="AH829" s="62"/>
      <c r="AI829" s="62"/>
      <c r="AJ829" s="62"/>
      <c r="AK829" s="62"/>
      <c r="AL829" s="62"/>
      <c r="AM829" s="62"/>
    </row>
    <row r="830" spans="2:39" ht="14.5" customHeight="1" x14ac:dyDescent="0.35">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2"/>
      <c r="AI830" s="62"/>
      <c r="AJ830" s="62"/>
      <c r="AK830" s="62"/>
      <c r="AL830" s="62"/>
      <c r="AM830" s="62"/>
    </row>
    <row r="831" spans="2:39" ht="14.5" customHeight="1" x14ac:dyDescent="0.35">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2"/>
      <c r="AI831" s="62"/>
      <c r="AJ831" s="62"/>
      <c r="AK831" s="62"/>
      <c r="AL831" s="62"/>
      <c r="AM831" s="62"/>
    </row>
    <row r="832" spans="2:39" ht="14.5" customHeight="1" x14ac:dyDescent="0.35">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c r="AF832" s="62"/>
      <c r="AG832" s="62"/>
      <c r="AH832" s="62"/>
      <c r="AI832" s="62"/>
      <c r="AJ832" s="62"/>
      <c r="AK832" s="62"/>
      <c r="AL832" s="62"/>
      <c r="AM832" s="62"/>
    </row>
    <row r="833" spans="2:39" ht="14.5" customHeight="1" x14ac:dyDescent="0.35">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c r="AF833" s="62"/>
      <c r="AG833" s="62"/>
      <c r="AH833" s="62"/>
      <c r="AI833" s="62"/>
      <c r="AJ833" s="62"/>
      <c r="AK833" s="62"/>
      <c r="AL833" s="62"/>
      <c r="AM833" s="62"/>
    </row>
    <row r="834" spans="2:39" ht="14.5" customHeight="1" x14ac:dyDescent="0.35">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c r="AF834" s="62"/>
      <c r="AG834" s="62"/>
      <c r="AH834" s="62"/>
      <c r="AI834" s="62"/>
      <c r="AJ834" s="62"/>
      <c r="AK834" s="62"/>
      <c r="AL834" s="62"/>
      <c r="AM834" s="62"/>
    </row>
    <row r="835" spans="2:39" ht="14.5" customHeight="1" x14ac:dyDescent="0.35">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2"/>
      <c r="AI835" s="62"/>
      <c r="AJ835" s="62"/>
      <c r="AK835" s="62"/>
      <c r="AL835" s="62"/>
      <c r="AM835" s="62"/>
    </row>
    <row r="836" spans="2:39" ht="14.5" customHeight="1" x14ac:dyDescent="0.35">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2"/>
      <c r="AI836" s="62"/>
      <c r="AJ836" s="62"/>
      <c r="AK836" s="62"/>
      <c r="AL836" s="62"/>
      <c r="AM836" s="62"/>
    </row>
    <row r="837" spans="2:39" ht="14.5" customHeight="1" x14ac:dyDescent="0.35">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2"/>
      <c r="AI837" s="62"/>
      <c r="AJ837" s="62"/>
      <c r="AK837" s="62"/>
      <c r="AL837" s="62"/>
      <c r="AM837" s="62"/>
    </row>
    <row r="838" spans="2:39" ht="14.5" customHeight="1" x14ac:dyDescent="0.35">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c r="AF838" s="62"/>
      <c r="AG838" s="62"/>
      <c r="AH838" s="62"/>
      <c r="AI838" s="62"/>
      <c r="AJ838" s="62"/>
      <c r="AK838" s="62"/>
      <c r="AL838" s="62"/>
      <c r="AM838" s="62"/>
    </row>
    <row r="839" spans="2:39" ht="14.5" customHeight="1" x14ac:dyDescent="0.35">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c r="AF839" s="62"/>
      <c r="AG839" s="62"/>
      <c r="AH839" s="62"/>
      <c r="AI839" s="62"/>
      <c r="AJ839" s="62"/>
      <c r="AK839" s="62"/>
      <c r="AL839" s="62"/>
      <c r="AM839" s="62"/>
    </row>
    <row r="840" spans="2:39" ht="14.5" customHeight="1" x14ac:dyDescent="0.35">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c r="AJ840" s="62"/>
      <c r="AK840" s="62"/>
      <c r="AL840" s="62"/>
      <c r="AM840" s="62"/>
    </row>
    <row r="841" spans="2:39" ht="14.5" customHeight="1" x14ac:dyDescent="0.35">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2"/>
      <c r="AI841" s="62"/>
      <c r="AJ841" s="62"/>
      <c r="AK841" s="62"/>
      <c r="AL841" s="62"/>
      <c r="AM841" s="62"/>
    </row>
    <row r="842" spans="2:39" ht="14.5" customHeight="1" x14ac:dyDescent="0.35">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62"/>
      <c r="AJ842" s="62"/>
      <c r="AK842" s="62"/>
      <c r="AL842" s="62"/>
      <c r="AM842" s="62"/>
    </row>
    <row r="843" spans="2:39" ht="14.5" customHeight="1" x14ac:dyDescent="0.35">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c r="AJ843" s="62"/>
      <c r="AK843" s="62"/>
      <c r="AL843" s="62"/>
      <c r="AM843" s="62"/>
    </row>
    <row r="844" spans="2:39" ht="14.5" customHeight="1" x14ac:dyDescent="0.35">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c r="AJ844" s="62"/>
      <c r="AK844" s="62"/>
      <c r="AL844" s="62"/>
      <c r="AM844" s="62"/>
    </row>
    <row r="845" spans="2:39" ht="14.5" customHeight="1" x14ac:dyDescent="0.35">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62"/>
      <c r="AJ845" s="62"/>
      <c r="AK845" s="62"/>
      <c r="AL845" s="62"/>
      <c r="AM845" s="62"/>
    </row>
    <row r="846" spans="2:39" ht="14.5" customHeight="1" x14ac:dyDescent="0.35">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c r="AF846" s="62"/>
      <c r="AG846" s="62"/>
      <c r="AH846" s="62"/>
      <c r="AI846" s="62"/>
      <c r="AJ846" s="62"/>
      <c r="AK846" s="62"/>
      <c r="AL846" s="62"/>
      <c r="AM846" s="62"/>
    </row>
    <row r="847" spans="2:39" ht="14.5" customHeight="1" x14ac:dyDescent="0.35">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62"/>
      <c r="AJ847" s="62"/>
      <c r="AK847" s="62"/>
      <c r="AL847" s="62"/>
      <c r="AM847" s="62"/>
    </row>
    <row r="848" spans="2:39" ht="14.5" customHeight="1" x14ac:dyDescent="0.35">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c r="AF848" s="62"/>
      <c r="AG848" s="62"/>
      <c r="AH848" s="62"/>
      <c r="AI848" s="62"/>
      <c r="AJ848" s="62"/>
      <c r="AK848" s="62"/>
      <c r="AL848" s="62"/>
      <c r="AM848" s="62"/>
    </row>
    <row r="849" spans="2:39" ht="14.5" customHeight="1" x14ac:dyDescent="0.35">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c r="AF849" s="62"/>
      <c r="AG849" s="62"/>
      <c r="AH849" s="62"/>
      <c r="AI849" s="62"/>
      <c r="AJ849" s="62"/>
      <c r="AK849" s="62"/>
      <c r="AL849" s="62"/>
      <c r="AM849" s="62"/>
    </row>
    <row r="850" spans="2:39" ht="14.5" customHeight="1" x14ac:dyDescent="0.35">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62"/>
      <c r="AJ850" s="62"/>
      <c r="AK850" s="62"/>
      <c r="AL850" s="62"/>
      <c r="AM850" s="62"/>
    </row>
    <row r="851" spans="2:39" ht="14.5" customHeight="1" x14ac:dyDescent="0.35">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2"/>
      <c r="AI851" s="62"/>
      <c r="AJ851" s="62"/>
      <c r="AK851" s="62"/>
      <c r="AL851" s="62"/>
      <c r="AM851" s="62"/>
    </row>
    <row r="852" spans="2:39" ht="14.5" customHeight="1" x14ac:dyDescent="0.35">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2"/>
      <c r="AI852" s="62"/>
      <c r="AJ852" s="62"/>
      <c r="AK852" s="62"/>
      <c r="AL852" s="62"/>
      <c r="AM852" s="62"/>
    </row>
    <row r="853" spans="2:39" ht="14.5" customHeight="1" x14ac:dyDescent="0.35">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c r="AF853" s="62"/>
      <c r="AG853" s="62"/>
      <c r="AH853" s="62"/>
      <c r="AI853" s="62"/>
      <c r="AJ853" s="62"/>
      <c r="AK853" s="62"/>
      <c r="AL853" s="62"/>
      <c r="AM853" s="62"/>
    </row>
    <row r="854" spans="2:39" ht="14.5" customHeight="1" x14ac:dyDescent="0.35">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c r="AJ854" s="62"/>
      <c r="AK854" s="62"/>
      <c r="AL854" s="62"/>
      <c r="AM854" s="62"/>
    </row>
    <row r="855" spans="2:39" ht="14.5" customHeight="1" x14ac:dyDescent="0.35">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62"/>
      <c r="AJ855" s="62"/>
      <c r="AK855" s="62"/>
      <c r="AL855" s="62"/>
      <c r="AM855" s="62"/>
    </row>
    <row r="856" spans="2:39" ht="14.5" customHeight="1" x14ac:dyDescent="0.35">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2"/>
      <c r="AI856" s="62"/>
      <c r="AJ856" s="62"/>
      <c r="AK856" s="62"/>
      <c r="AL856" s="62"/>
      <c r="AM856" s="62"/>
    </row>
    <row r="857" spans="2:39" ht="14.5" customHeight="1" x14ac:dyDescent="0.35">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62"/>
      <c r="AJ857" s="62"/>
      <c r="AK857" s="62"/>
      <c r="AL857" s="62"/>
      <c r="AM857" s="62"/>
    </row>
    <row r="858" spans="2:39" ht="14.5" customHeight="1" x14ac:dyDescent="0.35">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2"/>
      <c r="AI858" s="62"/>
      <c r="AJ858" s="62"/>
      <c r="AK858" s="62"/>
      <c r="AL858" s="62"/>
      <c r="AM858" s="62"/>
    </row>
    <row r="859" spans="2:39" ht="14.5" customHeight="1" x14ac:dyDescent="0.35">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c r="AJ859" s="62"/>
      <c r="AK859" s="62"/>
      <c r="AL859" s="62"/>
      <c r="AM859" s="62"/>
    </row>
    <row r="860" spans="2:39" ht="14.5" customHeight="1" x14ac:dyDescent="0.35">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c r="AJ860" s="62"/>
      <c r="AK860" s="62"/>
      <c r="AL860" s="62"/>
      <c r="AM860" s="62"/>
    </row>
    <row r="861" spans="2:39" ht="14.5" customHeight="1" x14ac:dyDescent="0.35">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c r="AJ861" s="62"/>
      <c r="AK861" s="62"/>
      <c r="AL861" s="62"/>
      <c r="AM861" s="62"/>
    </row>
    <row r="862" spans="2:39" ht="14.5" customHeight="1" x14ac:dyDescent="0.35">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c r="AJ862" s="62"/>
      <c r="AK862" s="62"/>
      <c r="AL862" s="62"/>
      <c r="AM862" s="62"/>
    </row>
    <row r="863" spans="2:39" ht="14.5" customHeight="1" x14ac:dyDescent="0.35">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c r="AJ863" s="62"/>
      <c r="AK863" s="62"/>
      <c r="AL863" s="62"/>
      <c r="AM863" s="62"/>
    </row>
    <row r="864" spans="2:39" ht="14.5" customHeight="1" x14ac:dyDescent="0.35">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2"/>
      <c r="AI864" s="62"/>
      <c r="AJ864" s="62"/>
      <c r="AK864" s="62"/>
      <c r="AL864" s="62"/>
      <c r="AM864" s="62"/>
    </row>
    <row r="865" spans="2:39" ht="14.5" customHeight="1" x14ac:dyDescent="0.35">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c r="AJ865" s="62"/>
      <c r="AK865" s="62"/>
      <c r="AL865" s="62"/>
      <c r="AM865" s="62"/>
    </row>
    <row r="866" spans="2:39" ht="14.5" customHeight="1" x14ac:dyDescent="0.35">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c r="AF866" s="62"/>
      <c r="AG866" s="62"/>
      <c r="AH866" s="62"/>
      <c r="AI866" s="62"/>
      <c r="AJ866" s="62"/>
      <c r="AK866" s="62"/>
      <c r="AL866" s="62"/>
      <c r="AM866" s="62"/>
    </row>
    <row r="867" spans="2:39" ht="14.5" customHeight="1" x14ac:dyDescent="0.35">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62"/>
      <c r="AJ867" s="62"/>
      <c r="AK867" s="62"/>
      <c r="AL867" s="62"/>
      <c r="AM867" s="62"/>
    </row>
    <row r="868" spans="2:39" ht="14.5" customHeight="1" x14ac:dyDescent="0.35">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2"/>
      <c r="AI868" s="62"/>
      <c r="AJ868" s="62"/>
      <c r="AK868" s="62"/>
      <c r="AL868" s="62"/>
      <c r="AM868" s="62"/>
    </row>
    <row r="869" spans="2:39" ht="14.5" customHeight="1" x14ac:dyDescent="0.35">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2"/>
      <c r="AI869" s="62"/>
      <c r="AJ869" s="62"/>
      <c r="AK869" s="62"/>
      <c r="AL869" s="62"/>
      <c r="AM869" s="62"/>
    </row>
    <row r="870" spans="2:39" ht="14.5" customHeight="1" x14ac:dyDescent="0.35">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62"/>
      <c r="AJ870" s="62"/>
      <c r="AK870" s="62"/>
      <c r="AL870" s="62"/>
      <c r="AM870" s="62"/>
    </row>
    <row r="871" spans="2:39" ht="14.5" customHeight="1" x14ac:dyDescent="0.35">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2"/>
      <c r="AI871" s="62"/>
      <c r="AJ871" s="62"/>
      <c r="AK871" s="62"/>
      <c r="AL871" s="62"/>
      <c r="AM871" s="62"/>
    </row>
    <row r="872" spans="2:39" ht="14.5" customHeight="1" x14ac:dyDescent="0.35">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62"/>
      <c r="AJ872" s="62"/>
      <c r="AK872" s="62"/>
      <c r="AL872" s="62"/>
      <c r="AM872" s="62"/>
    </row>
    <row r="873" spans="2:39" ht="14.5" customHeight="1" x14ac:dyDescent="0.35">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c r="AJ873" s="62"/>
      <c r="AK873" s="62"/>
      <c r="AL873" s="62"/>
      <c r="AM873" s="62"/>
    </row>
    <row r="874" spans="2:39" ht="14.5" customHeight="1" x14ac:dyDescent="0.35">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2"/>
      <c r="AI874" s="62"/>
      <c r="AJ874" s="62"/>
      <c r="AK874" s="62"/>
      <c r="AL874" s="62"/>
      <c r="AM874" s="62"/>
    </row>
    <row r="875" spans="2:39" ht="14.5" customHeight="1" x14ac:dyDescent="0.35">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62"/>
      <c r="AJ875" s="62"/>
      <c r="AK875" s="62"/>
      <c r="AL875" s="62"/>
      <c r="AM875" s="62"/>
    </row>
    <row r="876" spans="2:39" ht="14.5" customHeight="1" x14ac:dyDescent="0.35">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c r="AJ876" s="62"/>
      <c r="AK876" s="62"/>
      <c r="AL876" s="62"/>
      <c r="AM876" s="62"/>
    </row>
    <row r="877" spans="2:39" ht="14.5" customHeight="1" x14ac:dyDescent="0.35">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62"/>
      <c r="AJ877" s="62"/>
      <c r="AK877" s="62"/>
      <c r="AL877" s="62"/>
      <c r="AM877" s="62"/>
    </row>
    <row r="878" spans="2:39" ht="14.5" customHeight="1" x14ac:dyDescent="0.35">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c r="AF878" s="62"/>
      <c r="AG878" s="62"/>
      <c r="AH878" s="62"/>
      <c r="AI878" s="62"/>
      <c r="AJ878" s="62"/>
      <c r="AK878" s="62"/>
      <c r="AL878" s="62"/>
      <c r="AM878" s="62"/>
    </row>
    <row r="879" spans="2:39" ht="14.5" customHeight="1" x14ac:dyDescent="0.35">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c r="AF879" s="62"/>
      <c r="AG879" s="62"/>
      <c r="AH879" s="62"/>
      <c r="AI879" s="62"/>
      <c r="AJ879" s="62"/>
      <c r="AK879" s="62"/>
      <c r="AL879" s="62"/>
      <c r="AM879" s="62"/>
    </row>
    <row r="880" spans="2:39" ht="14.5" customHeight="1" x14ac:dyDescent="0.35">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c r="AJ880" s="62"/>
      <c r="AK880" s="62"/>
      <c r="AL880" s="62"/>
      <c r="AM880" s="62"/>
    </row>
    <row r="881" spans="2:39" ht="14.5" customHeight="1" x14ac:dyDescent="0.35">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c r="AJ881" s="62"/>
      <c r="AK881" s="62"/>
      <c r="AL881" s="62"/>
      <c r="AM881" s="62"/>
    </row>
    <row r="882" spans="2:39" ht="14.5" customHeight="1" x14ac:dyDescent="0.35">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c r="AJ882" s="62"/>
      <c r="AK882" s="62"/>
      <c r="AL882" s="62"/>
      <c r="AM882" s="62"/>
    </row>
    <row r="883" spans="2:39" ht="14.5" customHeight="1" x14ac:dyDescent="0.35">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c r="AJ883" s="62"/>
      <c r="AK883" s="62"/>
      <c r="AL883" s="62"/>
      <c r="AM883" s="62"/>
    </row>
    <row r="884" spans="2:39" ht="14.5" customHeight="1" x14ac:dyDescent="0.35">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c r="AJ884" s="62"/>
      <c r="AK884" s="62"/>
      <c r="AL884" s="62"/>
      <c r="AM884" s="62"/>
    </row>
    <row r="885" spans="2:39" ht="14.5" customHeight="1" x14ac:dyDescent="0.35">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c r="AJ885" s="62"/>
      <c r="AK885" s="62"/>
      <c r="AL885" s="62"/>
      <c r="AM885" s="62"/>
    </row>
    <row r="886" spans="2:39" ht="14.5" customHeight="1" x14ac:dyDescent="0.35">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c r="AJ886" s="62"/>
      <c r="AK886" s="62"/>
      <c r="AL886" s="62"/>
      <c r="AM886" s="62"/>
    </row>
    <row r="887" spans="2:39" ht="14.5" customHeight="1" x14ac:dyDescent="0.35">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c r="AJ887" s="62"/>
      <c r="AK887" s="62"/>
      <c r="AL887" s="62"/>
      <c r="AM887" s="62"/>
    </row>
    <row r="888" spans="2:39" ht="14.5" customHeight="1" x14ac:dyDescent="0.35">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c r="AJ888" s="62"/>
      <c r="AK888" s="62"/>
      <c r="AL888" s="62"/>
      <c r="AM888" s="62"/>
    </row>
    <row r="889" spans="2:39" ht="14.5" customHeight="1" x14ac:dyDescent="0.35">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c r="AJ889" s="62"/>
      <c r="AK889" s="62"/>
      <c r="AL889" s="62"/>
      <c r="AM889" s="62"/>
    </row>
    <row r="890" spans="2:39" ht="14.5" customHeight="1" x14ac:dyDescent="0.35">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c r="AJ890" s="62"/>
      <c r="AK890" s="62"/>
      <c r="AL890" s="62"/>
      <c r="AM890" s="62"/>
    </row>
    <row r="891" spans="2:39" ht="14.5" customHeight="1" x14ac:dyDescent="0.35">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c r="AJ891" s="62"/>
      <c r="AK891" s="62"/>
      <c r="AL891" s="62"/>
      <c r="AM891" s="62"/>
    </row>
    <row r="892" spans="2:39" ht="14.5" customHeight="1" x14ac:dyDescent="0.35">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c r="AJ892" s="62"/>
      <c r="AK892" s="62"/>
      <c r="AL892" s="62"/>
      <c r="AM892" s="62"/>
    </row>
    <row r="893" spans="2:39" ht="14.5" customHeight="1" x14ac:dyDescent="0.35">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c r="AJ893" s="62"/>
      <c r="AK893" s="62"/>
      <c r="AL893" s="62"/>
      <c r="AM893" s="62"/>
    </row>
    <row r="894" spans="2:39" ht="14.5" customHeight="1" x14ac:dyDescent="0.35">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c r="AJ894" s="62"/>
      <c r="AK894" s="62"/>
      <c r="AL894" s="62"/>
      <c r="AM894" s="62"/>
    </row>
    <row r="895" spans="2:39" ht="14.5" customHeight="1" x14ac:dyDescent="0.35">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c r="AJ895" s="62"/>
      <c r="AK895" s="62"/>
      <c r="AL895" s="62"/>
      <c r="AM895" s="62"/>
    </row>
    <row r="896" spans="2:39" ht="14.5" customHeight="1" x14ac:dyDescent="0.35">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c r="AJ896" s="62"/>
      <c r="AK896" s="62"/>
      <c r="AL896" s="62"/>
      <c r="AM896" s="62"/>
    </row>
    <row r="897" spans="2:39" ht="14.5" customHeight="1" x14ac:dyDescent="0.35">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c r="AJ897" s="62"/>
      <c r="AK897" s="62"/>
      <c r="AL897" s="62"/>
      <c r="AM897" s="62"/>
    </row>
    <row r="898" spans="2:39" ht="14.5" customHeight="1" x14ac:dyDescent="0.35">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c r="AJ898" s="62"/>
      <c r="AK898" s="62"/>
      <c r="AL898" s="62"/>
      <c r="AM898" s="62"/>
    </row>
    <row r="899" spans="2:39" ht="14.5" customHeight="1" x14ac:dyDescent="0.35">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c r="AJ899" s="62"/>
      <c r="AK899" s="62"/>
      <c r="AL899" s="62"/>
      <c r="AM899" s="62"/>
    </row>
    <row r="900" spans="2:39" ht="14.5" customHeight="1" x14ac:dyDescent="0.35">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c r="AJ900" s="62"/>
      <c r="AK900" s="62"/>
      <c r="AL900" s="62"/>
      <c r="AM900" s="62"/>
    </row>
    <row r="901" spans="2:39" ht="14.5" customHeight="1" x14ac:dyDescent="0.35">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c r="AJ901" s="62"/>
      <c r="AK901" s="62"/>
      <c r="AL901" s="62"/>
      <c r="AM901" s="62"/>
    </row>
    <row r="902" spans="2:39" ht="14.5" customHeight="1" x14ac:dyDescent="0.35">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c r="AJ902" s="62"/>
      <c r="AK902" s="62"/>
      <c r="AL902" s="62"/>
      <c r="AM902" s="62"/>
    </row>
    <row r="903" spans="2:39" ht="14.5" customHeight="1" x14ac:dyDescent="0.35">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c r="AJ903" s="62"/>
      <c r="AK903" s="62"/>
      <c r="AL903" s="62"/>
      <c r="AM903" s="62"/>
    </row>
    <row r="904" spans="2:39" ht="14.5" customHeight="1" x14ac:dyDescent="0.35">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c r="AJ904" s="62"/>
      <c r="AK904" s="62"/>
      <c r="AL904" s="62"/>
      <c r="AM904" s="62"/>
    </row>
    <row r="905" spans="2:39" ht="14.5" customHeight="1" x14ac:dyDescent="0.35">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c r="AJ905" s="62"/>
      <c r="AK905" s="62"/>
      <c r="AL905" s="62"/>
      <c r="AM905" s="62"/>
    </row>
    <row r="906" spans="2:39" ht="14.5" customHeight="1" x14ac:dyDescent="0.35">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c r="AJ906" s="62"/>
      <c r="AK906" s="62"/>
      <c r="AL906" s="62"/>
      <c r="AM906" s="62"/>
    </row>
    <row r="907" spans="2:39" ht="14.5" customHeight="1" x14ac:dyDescent="0.35">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c r="AJ907" s="62"/>
      <c r="AK907" s="62"/>
      <c r="AL907" s="62"/>
      <c r="AM907" s="62"/>
    </row>
    <row r="908" spans="2:39" ht="14.5" customHeight="1" x14ac:dyDescent="0.35">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c r="AJ908" s="62"/>
      <c r="AK908" s="62"/>
      <c r="AL908" s="62"/>
      <c r="AM908" s="62"/>
    </row>
    <row r="909" spans="2:39" ht="14.5" customHeight="1" x14ac:dyDescent="0.35">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c r="AJ909" s="62"/>
      <c r="AK909" s="62"/>
      <c r="AL909" s="62"/>
      <c r="AM909" s="62"/>
    </row>
    <row r="910" spans="2:39" ht="14.5" customHeight="1" x14ac:dyDescent="0.35">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c r="AJ910" s="62"/>
      <c r="AK910" s="62"/>
      <c r="AL910" s="62"/>
      <c r="AM910" s="62"/>
    </row>
    <row r="911" spans="2:39" ht="14.5" customHeight="1" x14ac:dyDescent="0.35">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c r="AJ911" s="62"/>
      <c r="AK911" s="62"/>
      <c r="AL911" s="62"/>
      <c r="AM911" s="62"/>
    </row>
    <row r="912" spans="2:39" ht="14.5" customHeight="1" x14ac:dyDescent="0.35">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c r="AJ912" s="62"/>
      <c r="AK912" s="62"/>
      <c r="AL912" s="62"/>
      <c r="AM912" s="62"/>
    </row>
    <row r="913" spans="2:39" ht="14.5" customHeight="1" x14ac:dyDescent="0.35">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c r="AJ913" s="62"/>
      <c r="AK913" s="62"/>
      <c r="AL913" s="62"/>
      <c r="AM913" s="62"/>
    </row>
    <row r="914" spans="2:39" ht="14.5" customHeight="1" x14ac:dyDescent="0.35">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c r="AJ914" s="62"/>
      <c r="AK914" s="62"/>
      <c r="AL914" s="62"/>
      <c r="AM914" s="62"/>
    </row>
    <row r="915" spans="2:39" ht="14.5" customHeight="1" x14ac:dyDescent="0.35">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c r="AJ915" s="62"/>
      <c r="AK915" s="62"/>
      <c r="AL915" s="62"/>
      <c r="AM915" s="62"/>
    </row>
    <row r="916" spans="2:39" ht="14.5" customHeight="1" x14ac:dyDescent="0.35">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c r="AJ916" s="62"/>
      <c r="AK916" s="62"/>
      <c r="AL916" s="62"/>
      <c r="AM916" s="62"/>
    </row>
    <row r="917" spans="2:39" ht="14.5" customHeight="1" x14ac:dyDescent="0.35">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c r="AJ917" s="62"/>
      <c r="AK917" s="62"/>
      <c r="AL917" s="62"/>
      <c r="AM917" s="62"/>
    </row>
    <row r="918" spans="2:39" ht="14.5" customHeight="1" x14ac:dyDescent="0.35">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c r="AJ918" s="62"/>
      <c r="AK918" s="62"/>
      <c r="AL918" s="62"/>
      <c r="AM918" s="62"/>
    </row>
    <row r="919" spans="2:39" ht="14.5" customHeight="1" x14ac:dyDescent="0.35">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c r="AJ919" s="62"/>
      <c r="AK919" s="62"/>
      <c r="AL919" s="62"/>
      <c r="AM919" s="62"/>
    </row>
    <row r="920" spans="2:39" ht="14.5" customHeight="1" x14ac:dyDescent="0.35">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c r="AJ920" s="62"/>
      <c r="AK920" s="62"/>
      <c r="AL920" s="62"/>
      <c r="AM920" s="62"/>
    </row>
    <row r="921" spans="2:39" ht="14.5" customHeight="1" x14ac:dyDescent="0.35">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c r="AJ921" s="62"/>
      <c r="AK921" s="62"/>
      <c r="AL921" s="62"/>
      <c r="AM921" s="62"/>
    </row>
    <row r="922" spans="2:39" ht="14.5" customHeight="1" x14ac:dyDescent="0.35">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c r="AJ922" s="62"/>
      <c r="AK922" s="62"/>
      <c r="AL922" s="62"/>
      <c r="AM922" s="62"/>
    </row>
    <row r="923" spans="2:39" ht="14.5" customHeight="1" x14ac:dyDescent="0.35">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c r="AJ923" s="62"/>
      <c r="AK923" s="62"/>
      <c r="AL923" s="62"/>
      <c r="AM923" s="62"/>
    </row>
    <row r="924" spans="2:39" ht="14.5" customHeight="1" x14ac:dyDescent="0.35">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c r="AJ924" s="62"/>
      <c r="AK924" s="62"/>
      <c r="AL924" s="62"/>
      <c r="AM924" s="62"/>
    </row>
    <row r="925" spans="2:39" ht="14.5" customHeight="1" x14ac:dyDescent="0.35">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c r="AJ925" s="62"/>
      <c r="AK925" s="62"/>
      <c r="AL925" s="62"/>
      <c r="AM925" s="62"/>
    </row>
    <row r="926" spans="2:39" ht="14.5" customHeight="1" x14ac:dyDescent="0.35">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c r="AJ926" s="62"/>
      <c r="AK926" s="62"/>
      <c r="AL926" s="62"/>
      <c r="AM926" s="62"/>
    </row>
    <row r="927" spans="2:39" ht="14.5" customHeight="1" x14ac:dyDescent="0.35">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2"/>
      <c r="AI927" s="62"/>
      <c r="AJ927" s="62"/>
      <c r="AK927" s="62"/>
      <c r="AL927" s="62"/>
      <c r="AM927" s="62"/>
    </row>
    <row r="928" spans="2:39" ht="14.5" customHeight="1" x14ac:dyDescent="0.35">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c r="AJ928" s="62"/>
      <c r="AK928" s="62"/>
      <c r="AL928" s="62"/>
      <c r="AM928" s="62"/>
    </row>
    <row r="929" spans="2:39" ht="14.5" customHeight="1" x14ac:dyDescent="0.35">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c r="AJ929" s="62"/>
      <c r="AK929" s="62"/>
      <c r="AL929" s="62"/>
      <c r="AM929" s="62"/>
    </row>
    <row r="930" spans="2:39" ht="14.5" customHeight="1" x14ac:dyDescent="0.35">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c r="AJ930" s="62"/>
      <c r="AK930" s="62"/>
      <c r="AL930" s="62"/>
      <c r="AM930" s="62"/>
    </row>
    <row r="931" spans="2:39" ht="14.5" customHeight="1" x14ac:dyDescent="0.35">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c r="AJ931" s="62"/>
      <c r="AK931" s="62"/>
      <c r="AL931" s="62"/>
      <c r="AM931" s="62"/>
    </row>
    <row r="932" spans="2:39" ht="14.5" customHeight="1" x14ac:dyDescent="0.35">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c r="AJ932" s="62"/>
      <c r="AK932" s="62"/>
      <c r="AL932" s="62"/>
      <c r="AM932" s="62"/>
    </row>
    <row r="933" spans="2:39" ht="14.5" customHeight="1" x14ac:dyDescent="0.35">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c r="AJ933" s="62"/>
      <c r="AK933" s="62"/>
      <c r="AL933" s="62"/>
      <c r="AM933" s="62"/>
    </row>
    <row r="934" spans="2:39" ht="14.5" customHeight="1" x14ac:dyDescent="0.35">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c r="AJ934" s="62"/>
      <c r="AK934" s="62"/>
      <c r="AL934" s="62"/>
      <c r="AM934" s="62"/>
    </row>
    <row r="935" spans="2:39" ht="14.5" customHeight="1" x14ac:dyDescent="0.35">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c r="AJ935" s="62"/>
      <c r="AK935" s="62"/>
      <c r="AL935" s="62"/>
      <c r="AM935" s="62"/>
    </row>
    <row r="936" spans="2:39" ht="14.5" customHeight="1" x14ac:dyDescent="0.35">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c r="AJ936" s="62"/>
      <c r="AK936" s="62"/>
      <c r="AL936" s="62"/>
      <c r="AM936" s="62"/>
    </row>
    <row r="937" spans="2:39" ht="14.5" customHeight="1" x14ac:dyDescent="0.35">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2"/>
      <c r="AI937" s="62"/>
      <c r="AJ937" s="62"/>
      <c r="AK937" s="62"/>
      <c r="AL937" s="62"/>
      <c r="AM937" s="62"/>
    </row>
    <row r="938" spans="2:39" ht="14.5" customHeight="1" x14ac:dyDescent="0.35">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62"/>
      <c r="AJ938" s="62"/>
      <c r="AK938" s="62"/>
      <c r="AL938" s="62"/>
      <c r="AM938" s="62"/>
    </row>
    <row r="939" spans="2:39" ht="14.5" customHeight="1" x14ac:dyDescent="0.35">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2"/>
      <c r="AI939" s="62"/>
      <c r="AJ939" s="62"/>
      <c r="AK939" s="62"/>
      <c r="AL939" s="62"/>
      <c r="AM939" s="62"/>
    </row>
    <row r="940" spans="2:39" ht="14.5" customHeight="1" x14ac:dyDescent="0.35">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62"/>
      <c r="AJ940" s="62"/>
      <c r="AK940" s="62"/>
      <c r="AL940" s="62"/>
      <c r="AM940" s="62"/>
    </row>
    <row r="941" spans="2:39" ht="14.5" customHeight="1" x14ac:dyDescent="0.35">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2"/>
      <c r="AI941" s="62"/>
      <c r="AJ941" s="62"/>
      <c r="AK941" s="62"/>
      <c r="AL941" s="62"/>
      <c r="AM941" s="62"/>
    </row>
    <row r="942" spans="2:39" ht="14.5" customHeight="1" x14ac:dyDescent="0.35">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c r="AJ942" s="62"/>
      <c r="AK942" s="62"/>
      <c r="AL942" s="62"/>
      <c r="AM942" s="62"/>
    </row>
    <row r="943" spans="2:39" ht="14.5" customHeight="1" x14ac:dyDescent="0.35">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62"/>
      <c r="AJ943" s="62"/>
      <c r="AK943" s="62"/>
      <c r="AL943" s="62"/>
      <c r="AM943" s="62"/>
    </row>
    <row r="944" spans="2:39" ht="14.5" customHeight="1" x14ac:dyDescent="0.35">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2"/>
      <c r="AI944" s="62"/>
      <c r="AJ944" s="62"/>
      <c r="AK944" s="62"/>
      <c r="AL944" s="62"/>
      <c r="AM944" s="62"/>
    </row>
    <row r="945" spans="2:39" ht="14.5" customHeight="1" x14ac:dyDescent="0.35">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2"/>
      <c r="AI945" s="62"/>
      <c r="AJ945" s="62"/>
      <c r="AK945" s="62"/>
      <c r="AL945" s="62"/>
      <c r="AM945" s="62"/>
    </row>
    <row r="946" spans="2:39" ht="14.5" customHeight="1" x14ac:dyDescent="0.35">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c r="AF946" s="62"/>
      <c r="AG946" s="62"/>
      <c r="AH946" s="62"/>
      <c r="AI946" s="62"/>
      <c r="AJ946" s="62"/>
      <c r="AK946" s="62"/>
      <c r="AL946" s="62"/>
      <c r="AM946" s="62"/>
    </row>
    <row r="947" spans="2:39" ht="14.5" customHeight="1" x14ac:dyDescent="0.35">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c r="AG947" s="62"/>
      <c r="AH947" s="62"/>
      <c r="AI947" s="62"/>
      <c r="AJ947" s="62"/>
      <c r="AK947" s="62"/>
      <c r="AL947" s="62"/>
      <c r="AM947" s="62"/>
    </row>
    <row r="948" spans="2:39" ht="14.5" customHeight="1" x14ac:dyDescent="0.35">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2"/>
      <c r="AI948" s="62"/>
      <c r="AJ948" s="62"/>
      <c r="AK948" s="62"/>
      <c r="AL948" s="62"/>
      <c r="AM948" s="62"/>
    </row>
    <row r="949" spans="2:39" ht="14.5" customHeight="1" x14ac:dyDescent="0.35">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c r="AG949" s="62"/>
      <c r="AH949" s="62"/>
      <c r="AI949" s="62"/>
      <c r="AJ949" s="62"/>
      <c r="AK949" s="62"/>
      <c r="AL949" s="62"/>
      <c r="AM949" s="62"/>
    </row>
    <row r="950" spans="2:39" ht="14.5" customHeight="1" x14ac:dyDescent="0.35">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2"/>
      <c r="AI950" s="62"/>
      <c r="AJ950" s="62"/>
      <c r="AK950" s="62"/>
      <c r="AL950" s="62"/>
      <c r="AM950" s="62"/>
    </row>
    <row r="951" spans="2:39" ht="14.5" customHeight="1" x14ac:dyDescent="0.35">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c r="AF951" s="62"/>
      <c r="AG951" s="62"/>
      <c r="AH951" s="62"/>
      <c r="AI951" s="62"/>
      <c r="AJ951" s="62"/>
      <c r="AK951" s="62"/>
      <c r="AL951" s="62"/>
      <c r="AM951" s="62"/>
    </row>
    <row r="952" spans="2:39" ht="14.5" customHeight="1" x14ac:dyDescent="0.35">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c r="AG952" s="62"/>
      <c r="AH952" s="62"/>
      <c r="AI952" s="62"/>
      <c r="AJ952" s="62"/>
      <c r="AK952" s="62"/>
      <c r="AL952" s="62"/>
      <c r="AM952" s="62"/>
    </row>
    <row r="953" spans="2:39" ht="14.5" customHeight="1" x14ac:dyDescent="0.35">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c r="AF953" s="62"/>
      <c r="AG953" s="62"/>
      <c r="AH953" s="62"/>
      <c r="AI953" s="62"/>
      <c r="AJ953" s="62"/>
      <c r="AK953" s="62"/>
      <c r="AL953" s="62"/>
      <c r="AM953" s="62"/>
    </row>
    <row r="954" spans="2:39" ht="14.5" customHeight="1" x14ac:dyDescent="0.35">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c r="AF954" s="62"/>
      <c r="AG954" s="62"/>
      <c r="AH954" s="62"/>
      <c r="AI954" s="62"/>
      <c r="AJ954" s="62"/>
      <c r="AK954" s="62"/>
      <c r="AL954" s="62"/>
      <c r="AM954" s="62"/>
    </row>
    <row r="955" spans="2:39" ht="14.5" customHeight="1" x14ac:dyDescent="0.35">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c r="AF955" s="62"/>
      <c r="AG955" s="62"/>
      <c r="AH955" s="62"/>
      <c r="AI955" s="62"/>
      <c r="AJ955" s="62"/>
      <c r="AK955" s="62"/>
      <c r="AL955" s="62"/>
      <c r="AM955" s="62"/>
    </row>
    <row r="956" spans="2:39" ht="14.5" customHeight="1" x14ac:dyDescent="0.35">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2"/>
      <c r="AI956" s="62"/>
      <c r="AJ956" s="62"/>
      <c r="AK956" s="62"/>
      <c r="AL956" s="62"/>
      <c r="AM956" s="62"/>
    </row>
    <row r="957" spans="2:39" ht="14.5" customHeight="1" x14ac:dyDescent="0.35">
      <c r="B957" s="62"/>
      <c r="C957" s="62"/>
      <c r="D957" s="62"/>
      <c r="E957" s="62"/>
      <c r="F957" s="62"/>
      <c r="G957" s="62"/>
      <c r="H957" s="62"/>
      <c r="I957" s="62"/>
      <c r="J957" s="62"/>
      <c r="K957" s="62"/>
      <c r="L957" s="62"/>
    </row>
    <row r="958" spans="2:39" ht="14.5" customHeight="1" x14ac:dyDescent="0.35">
      <c r="B958" s="62"/>
      <c r="C958" s="62"/>
      <c r="D958" s="62"/>
      <c r="E958" s="62"/>
      <c r="F958" s="62"/>
      <c r="G958" s="62"/>
      <c r="H958" s="62"/>
      <c r="I958" s="62"/>
      <c r="J958" s="62"/>
      <c r="K958" s="62"/>
      <c r="L958" s="62"/>
    </row>
    <row r="959" spans="2:39" ht="14.5" customHeight="1" x14ac:dyDescent="0.35">
      <c r="B959" s="62"/>
      <c r="C959" s="62"/>
      <c r="D959" s="62"/>
      <c r="E959" s="62"/>
      <c r="F959" s="62"/>
      <c r="G959" s="62"/>
      <c r="H959" s="62"/>
      <c r="I959" s="62"/>
      <c r="J959" s="62"/>
      <c r="K959" s="62"/>
      <c r="L959" s="62"/>
    </row>
    <row r="960" spans="2:39" ht="14.5" customHeight="1" x14ac:dyDescent="0.35">
      <c r="B960" s="62"/>
      <c r="C960" s="62"/>
      <c r="D960" s="62"/>
      <c r="E960" s="62"/>
      <c r="F960" s="62"/>
      <c r="G960" s="62"/>
      <c r="H960" s="62"/>
      <c r="I960" s="62"/>
      <c r="J960" s="62"/>
      <c r="K960" s="62"/>
      <c r="L960" s="62"/>
    </row>
    <row r="961" spans="2:12" ht="14.5" customHeight="1" x14ac:dyDescent="0.35">
      <c r="B961" s="62"/>
      <c r="C961" s="62"/>
      <c r="D961" s="62"/>
      <c r="E961" s="62"/>
      <c r="F961" s="62"/>
      <c r="G961" s="62"/>
      <c r="H961" s="62"/>
      <c r="I961" s="62"/>
      <c r="J961" s="62"/>
      <c r="K961" s="62"/>
      <c r="L961" s="62"/>
    </row>
    <row r="962" spans="2:12" ht="14.5" customHeight="1" x14ac:dyDescent="0.35">
      <c r="B962" s="62"/>
      <c r="C962" s="62"/>
      <c r="D962" s="62"/>
      <c r="E962" s="62"/>
      <c r="F962" s="62"/>
      <c r="G962" s="62"/>
      <c r="H962" s="62"/>
      <c r="I962" s="62"/>
      <c r="J962" s="62"/>
      <c r="K962" s="62"/>
      <c r="L962" s="62"/>
    </row>
    <row r="963" spans="2:12" ht="14.5" customHeight="1" x14ac:dyDescent="0.35">
      <c r="B963" s="62"/>
      <c r="C963" s="62"/>
      <c r="D963" s="62"/>
      <c r="E963" s="62"/>
      <c r="F963" s="62"/>
      <c r="G963" s="62"/>
      <c r="H963" s="62"/>
      <c r="I963" s="62"/>
      <c r="J963" s="62"/>
      <c r="K963" s="62"/>
      <c r="L963" s="62"/>
    </row>
    <row r="964" spans="2:12" ht="14.5" customHeight="1" x14ac:dyDescent="0.35">
      <c r="B964" s="62"/>
      <c r="C964" s="62"/>
      <c r="D964" s="62"/>
      <c r="E964" s="62"/>
      <c r="F964" s="62"/>
      <c r="G964" s="62"/>
      <c r="H964" s="62"/>
      <c r="I964" s="62"/>
      <c r="J964" s="62"/>
      <c r="K964" s="62"/>
      <c r="L964" s="62"/>
    </row>
    <row r="965" spans="2:12" ht="14.5" customHeight="1" x14ac:dyDescent="0.35">
      <c r="B965" s="62"/>
      <c r="C965" s="62"/>
      <c r="D965" s="62"/>
      <c r="E965" s="62"/>
      <c r="F965" s="62"/>
      <c r="G965" s="62"/>
      <c r="H965" s="62"/>
      <c r="I965" s="62"/>
      <c r="J965" s="62"/>
      <c r="K965" s="62"/>
      <c r="L965" s="62"/>
    </row>
    <row r="966" spans="2:12" ht="14.5" customHeight="1" x14ac:dyDescent="0.35">
      <c r="B966" s="62"/>
      <c r="C966" s="62"/>
      <c r="D966" s="62"/>
      <c r="E966" s="62"/>
      <c r="F966" s="62"/>
      <c r="G966" s="62"/>
      <c r="H966" s="62"/>
      <c r="I966" s="62"/>
      <c r="J966" s="62"/>
      <c r="K966" s="62"/>
      <c r="L966" s="62"/>
    </row>
    <row r="967" spans="2:12" ht="14.5" customHeight="1" x14ac:dyDescent="0.35">
      <c r="B967" s="62"/>
      <c r="C967" s="62"/>
      <c r="D967" s="62"/>
      <c r="E967" s="62"/>
      <c r="F967" s="62"/>
      <c r="G967" s="62"/>
      <c r="H967" s="62"/>
      <c r="I967" s="62"/>
      <c r="J967" s="62"/>
      <c r="K967" s="62"/>
      <c r="L967" s="62"/>
    </row>
    <row r="968" spans="2:12" ht="14.5" customHeight="1" x14ac:dyDescent="0.35">
      <c r="B968" s="62"/>
      <c r="C968" s="62"/>
      <c r="D968" s="62"/>
      <c r="E968" s="62"/>
      <c r="F968" s="62"/>
      <c r="G968" s="62"/>
      <c r="H968" s="62"/>
      <c r="I968" s="62"/>
      <c r="J968" s="62"/>
      <c r="K968" s="62"/>
      <c r="L968" s="62"/>
    </row>
    <row r="969" spans="2:12" ht="14.5" customHeight="1" x14ac:dyDescent="0.35">
      <c r="B969" s="62"/>
      <c r="C969" s="62"/>
      <c r="D969" s="62"/>
      <c r="E969" s="62"/>
      <c r="F969" s="62"/>
      <c r="G969" s="62"/>
      <c r="H969" s="62"/>
      <c r="I969" s="62"/>
      <c r="J969" s="62"/>
      <c r="K969" s="62"/>
      <c r="L969" s="62"/>
    </row>
    <row r="970" spans="2:12" ht="14.5" customHeight="1" x14ac:dyDescent="0.35">
      <c r="B970" s="62"/>
      <c r="C970" s="62"/>
      <c r="D970" s="62"/>
      <c r="E970" s="62"/>
      <c r="F970" s="62"/>
      <c r="G970" s="62"/>
      <c r="H970" s="62"/>
      <c r="I970" s="62"/>
      <c r="J970" s="62"/>
      <c r="K970" s="62"/>
      <c r="L970" s="62"/>
    </row>
    <row r="971" spans="2:12" ht="14.5" customHeight="1" x14ac:dyDescent="0.35">
      <c r="B971" s="62"/>
      <c r="C971" s="62"/>
      <c r="D971" s="62"/>
      <c r="E971" s="62"/>
      <c r="F971" s="62"/>
      <c r="G971" s="62"/>
      <c r="H971" s="62"/>
      <c r="I971" s="62"/>
      <c r="J971" s="62"/>
      <c r="K971" s="62"/>
      <c r="L971" s="62"/>
    </row>
    <row r="972" spans="2:12" ht="14.5" customHeight="1" x14ac:dyDescent="0.35">
      <c r="B972" s="62"/>
      <c r="C972" s="62"/>
      <c r="D972" s="62"/>
      <c r="E972" s="62"/>
      <c r="F972" s="62"/>
      <c r="G972" s="62"/>
      <c r="H972" s="62"/>
      <c r="I972" s="62"/>
      <c r="J972" s="62"/>
      <c r="K972" s="62"/>
      <c r="L972" s="62"/>
    </row>
    <row r="973" spans="2:12" ht="14.5" customHeight="1" x14ac:dyDescent="0.35">
      <c r="B973" s="62"/>
      <c r="C973" s="62"/>
      <c r="D973" s="62"/>
      <c r="E973" s="62"/>
      <c r="F973" s="62"/>
      <c r="G973" s="62"/>
      <c r="H973" s="62"/>
      <c r="I973" s="62"/>
      <c r="J973" s="62"/>
      <c r="K973" s="62"/>
      <c r="L973" s="62"/>
    </row>
    <row r="974" spans="2:12" ht="14.5" customHeight="1" x14ac:dyDescent="0.35">
      <c r="B974" s="62"/>
      <c r="C974" s="62"/>
      <c r="D974" s="62"/>
      <c r="E974" s="62"/>
      <c r="F974" s="62"/>
      <c r="G974" s="62"/>
      <c r="H974" s="62"/>
      <c r="I974" s="62"/>
      <c r="J974" s="62"/>
      <c r="K974" s="62"/>
      <c r="L974" s="62"/>
    </row>
    <row r="975" spans="2:12" ht="14.5" customHeight="1" x14ac:dyDescent="0.35">
      <c r="B975" s="62"/>
      <c r="C975" s="62"/>
      <c r="D975" s="62"/>
      <c r="E975" s="62"/>
      <c r="F975" s="62"/>
      <c r="G975" s="62"/>
      <c r="H975" s="62"/>
      <c r="I975" s="62"/>
      <c r="J975" s="62"/>
      <c r="K975" s="62"/>
      <c r="L975" s="62"/>
    </row>
    <row r="976" spans="2:12" ht="14.5" customHeight="1" x14ac:dyDescent="0.35">
      <c r="B976" s="62"/>
      <c r="C976" s="62"/>
      <c r="D976" s="62"/>
      <c r="E976" s="62"/>
      <c r="F976" s="62"/>
      <c r="G976" s="62"/>
      <c r="H976" s="62"/>
      <c r="I976" s="62"/>
      <c r="J976" s="62"/>
      <c r="K976" s="62"/>
      <c r="L976" s="62"/>
    </row>
    <row r="977" spans="2:12" ht="14.5" customHeight="1" x14ac:dyDescent="0.35">
      <c r="B977" s="62"/>
      <c r="C977" s="62"/>
      <c r="D977" s="62"/>
      <c r="E977" s="62"/>
      <c r="F977" s="62"/>
      <c r="G977" s="62"/>
      <c r="H977" s="62"/>
      <c r="I977" s="62"/>
      <c r="J977" s="62"/>
      <c r="K977" s="62"/>
      <c r="L977" s="62"/>
    </row>
    <row r="978" spans="2:12" ht="14.5" customHeight="1" x14ac:dyDescent="0.35">
      <c r="B978" s="62"/>
      <c r="C978" s="62"/>
      <c r="D978" s="62"/>
      <c r="E978" s="62"/>
      <c r="F978" s="62"/>
      <c r="G978" s="62"/>
      <c r="H978" s="62"/>
      <c r="I978" s="62"/>
      <c r="J978" s="62"/>
      <c r="K978" s="62"/>
      <c r="L978" s="62"/>
    </row>
    <row r="979" spans="2:12" ht="14.5" customHeight="1" x14ac:dyDescent="0.35">
      <c r="B979" s="62"/>
      <c r="C979" s="62"/>
      <c r="D979" s="62"/>
      <c r="E979" s="62"/>
      <c r="F979" s="62"/>
      <c r="G979" s="62"/>
      <c r="H979" s="62"/>
      <c r="I979" s="62"/>
      <c r="J979" s="62"/>
      <c r="K979" s="62"/>
      <c r="L979" s="62"/>
    </row>
    <row r="980" spans="2:12" ht="14.5" customHeight="1" x14ac:dyDescent="0.35">
      <c r="B980" s="62"/>
      <c r="C980" s="62"/>
      <c r="D980" s="62"/>
      <c r="E980" s="62"/>
      <c r="F980" s="62"/>
      <c r="G980" s="62"/>
      <c r="H980" s="62"/>
      <c r="I980" s="62"/>
      <c r="J980" s="62"/>
      <c r="K980" s="62"/>
      <c r="L980" s="62"/>
    </row>
    <row r="981" spans="2:12" ht="14.5" customHeight="1" x14ac:dyDescent="0.35">
      <c r="B981" s="62"/>
      <c r="C981" s="62"/>
      <c r="D981" s="62"/>
      <c r="E981" s="62"/>
      <c r="F981" s="62"/>
      <c r="G981" s="62"/>
      <c r="H981" s="62"/>
      <c r="I981" s="62"/>
      <c r="J981" s="62"/>
      <c r="K981" s="62"/>
      <c r="L981" s="62"/>
    </row>
    <row r="982" spans="2:12" ht="14.5" customHeight="1" x14ac:dyDescent="0.35">
      <c r="B982" s="62"/>
      <c r="C982" s="62"/>
      <c r="D982" s="62"/>
      <c r="E982" s="62"/>
      <c r="F982" s="62"/>
      <c r="G982" s="62"/>
      <c r="H982" s="62"/>
      <c r="I982" s="62"/>
      <c r="J982" s="62"/>
      <c r="K982" s="62"/>
      <c r="L982" s="62"/>
    </row>
    <row r="983" spans="2:12" ht="14.5" customHeight="1" x14ac:dyDescent="0.35">
      <c r="B983" s="62"/>
      <c r="C983" s="62"/>
      <c r="D983" s="62"/>
      <c r="E983" s="62"/>
      <c r="F983" s="62"/>
      <c r="G983" s="62"/>
      <c r="H983" s="62"/>
      <c r="I983" s="62"/>
      <c r="J983" s="62"/>
      <c r="K983" s="62"/>
      <c r="L983" s="62"/>
    </row>
    <row r="984" spans="2:12" ht="14.5" customHeight="1" x14ac:dyDescent="0.35">
      <c r="B984" s="62"/>
      <c r="C984" s="62"/>
      <c r="D984" s="62"/>
      <c r="E984" s="62"/>
      <c r="F984" s="62"/>
      <c r="G984" s="62"/>
      <c r="H984" s="62"/>
      <c r="I984" s="62"/>
      <c r="J984" s="62"/>
      <c r="K984" s="62"/>
      <c r="L984" s="62"/>
    </row>
    <row r="985" spans="2:12" ht="14.5" customHeight="1" x14ac:dyDescent="0.35">
      <c r="B985" s="62"/>
      <c r="C985" s="62"/>
      <c r="D985" s="62"/>
      <c r="E985" s="62"/>
      <c r="F985" s="62"/>
      <c r="G985" s="62"/>
      <c r="H985" s="62"/>
      <c r="I985" s="62"/>
      <c r="J985" s="62"/>
      <c r="K985" s="62"/>
      <c r="L985" s="62"/>
    </row>
    <row r="986" spans="2:12" ht="14.5" customHeight="1" x14ac:dyDescent="0.35">
      <c r="B986" s="62"/>
      <c r="C986" s="62"/>
      <c r="D986" s="62"/>
      <c r="E986" s="62"/>
      <c r="F986" s="62"/>
      <c r="G986" s="62"/>
      <c r="H986" s="62"/>
      <c r="I986" s="62"/>
      <c r="J986" s="62"/>
      <c r="K986" s="62"/>
      <c r="L986" s="62"/>
    </row>
    <row r="987" spans="2:12" ht="14.5" customHeight="1" x14ac:dyDescent="0.35">
      <c r="B987" s="62"/>
      <c r="C987" s="62"/>
      <c r="D987" s="62"/>
      <c r="E987" s="62"/>
      <c r="F987" s="62"/>
      <c r="G987" s="62"/>
      <c r="H987" s="62"/>
      <c r="I987" s="62"/>
      <c r="J987" s="62"/>
      <c r="K987" s="62"/>
      <c r="L987" s="62"/>
    </row>
    <row r="988" spans="2:12" ht="14.5" customHeight="1" x14ac:dyDescent="0.35">
      <c r="B988" s="62"/>
      <c r="C988" s="62"/>
      <c r="D988" s="62"/>
      <c r="E988" s="62"/>
      <c r="F988" s="62"/>
      <c r="G988" s="62"/>
      <c r="H988" s="62"/>
      <c r="I988" s="62"/>
      <c r="J988" s="62"/>
      <c r="K988" s="62"/>
      <c r="L988" s="62"/>
    </row>
    <row r="989" spans="2:12" ht="14.5" customHeight="1" x14ac:dyDescent="0.35">
      <c r="B989" s="62"/>
      <c r="C989" s="62"/>
      <c r="D989" s="62"/>
      <c r="E989" s="62"/>
      <c r="F989" s="62"/>
      <c r="G989" s="62"/>
      <c r="H989" s="62"/>
      <c r="I989" s="62"/>
      <c r="J989" s="62"/>
      <c r="K989" s="62"/>
      <c r="L989" s="62"/>
    </row>
    <row r="990" spans="2:12" ht="14.5" customHeight="1" x14ac:dyDescent="0.35">
      <c r="B990" s="62"/>
      <c r="C990" s="62"/>
      <c r="D990" s="62"/>
      <c r="E990" s="62"/>
      <c r="F990" s="62"/>
      <c r="G990" s="62"/>
      <c r="H990" s="62"/>
      <c r="I990" s="62"/>
      <c r="J990" s="62"/>
      <c r="K990" s="62"/>
      <c r="L990" s="62"/>
    </row>
    <row r="991" spans="2:12" ht="14.5" customHeight="1" x14ac:dyDescent="0.35">
      <c r="B991" s="62"/>
      <c r="C991" s="62"/>
      <c r="D991" s="62"/>
      <c r="E991" s="62"/>
      <c r="F991" s="62"/>
      <c r="G991" s="62"/>
      <c r="H991" s="62"/>
      <c r="I991" s="62"/>
      <c r="J991" s="62"/>
      <c r="K991" s="62"/>
      <c r="L991" s="62"/>
    </row>
    <row r="992" spans="2:12" ht="14.5" customHeight="1" x14ac:dyDescent="0.35">
      <c r="B992" s="62"/>
      <c r="C992" s="62"/>
      <c r="D992" s="62"/>
      <c r="E992" s="62"/>
      <c r="F992" s="62"/>
      <c r="G992" s="62"/>
      <c r="H992" s="62"/>
      <c r="I992" s="62"/>
      <c r="J992" s="62"/>
      <c r="K992" s="62"/>
      <c r="L992" s="62"/>
    </row>
    <row r="993" spans="2:12" ht="14.5" customHeight="1" x14ac:dyDescent="0.35">
      <c r="B993" s="62"/>
      <c r="C993" s="62"/>
      <c r="D993" s="62"/>
      <c r="E993" s="62"/>
      <c r="F993" s="62"/>
      <c r="G993" s="62"/>
      <c r="H993" s="62"/>
      <c r="I993" s="62"/>
      <c r="J993" s="62"/>
      <c r="K993" s="62"/>
      <c r="L993" s="62"/>
    </row>
    <row r="994" spans="2:12" ht="14.5" customHeight="1" x14ac:dyDescent="0.35">
      <c r="B994" s="62"/>
      <c r="C994" s="62"/>
      <c r="D994" s="62"/>
      <c r="E994" s="62"/>
      <c r="F994" s="62"/>
      <c r="G994" s="62"/>
      <c r="H994" s="62"/>
      <c r="I994" s="62"/>
      <c r="J994" s="62"/>
      <c r="K994" s="62"/>
      <c r="L994" s="62"/>
    </row>
    <row r="995" spans="2:12" ht="14.5" customHeight="1" x14ac:dyDescent="0.35">
      <c r="B995" s="62"/>
      <c r="C995" s="62"/>
      <c r="D995" s="62"/>
      <c r="E995" s="62"/>
      <c r="F995" s="62"/>
      <c r="G995" s="62"/>
      <c r="H995" s="62"/>
      <c r="I995" s="62"/>
      <c r="J995" s="62"/>
      <c r="K995" s="62"/>
      <c r="L995" s="62"/>
    </row>
    <row r="996" spans="2:12" ht="14.5" customHeight="1" x14ac:dyDescent="0.35">
      <c r="B996" s="62"/>
      <c r="C996" s="62"/>
      <c r="D996" s="62"/>
      <c r="E996" s="62"/>
      <c r="F996" s="62"/>
      <c r="G996" s="62"/>
      <c r="H996" s="62"/>
      <c r="I996" s="62"/>
      <c r="J996" s="62"/>
      <c r="K996" s="62"/>
      <c r="L996" s="62"/>
    </row>
    <row r="997" spans="2:12" ht="14.5" customHeight="1" x14ac:dyDescent="0.35">
      <c r="B997" s="62"/>
      <c r="C997" s="62"/>
      <c r="D997" s="62"/>
      <c r="E997" s="62"/>
      <c r="F997" s="62"/>
      <c r="G997" s="62"/>
      <c r="H997" s="62"/>
      <c r="I997" s="62"/>
      <c r="J997" s="62"/>
      <c r="K997" s="62"/>
      <c r="L997" s="62"/>
    </row>
    <row r="998" spans="2:12" ht="14.5" customHeight="1" x14ac:dyDescent="0.35">
      <c r="B998" s="62"/>
      <c r="C998" s="62"/>
      <c r="D998" s="62"/>
      <c r="E998" s="62"/>
      <c r="F998" s="62"/>
      <c r="G998" s="62"/>
      <c r="H998" s="62"/>
      <c r="I998" s="62"/>
      <c r="J998" s="62"/>
      <c r="K998" s="62"/>
      <c r="L998" s="62"/>
    </row>
    <row r="999" spans="2:12" ht="14.5" customHeight="1" x14ac:dyDescent="0.35">
      <c r="B999" s="62"/>
      <c r="C999" s="62"/>
      <c r="D999" s="62"/>
      <c r="E999" s="62"/>
      <c r="F999" s="62"/>
      <c r="G999" s="62"/>
      <c r="H999" s="62"/>
      <c r="I999" s="62"/>
      <c r="J999" s="62"/>
      <c r="K999" s="62"/>
      <c r="L999" s="62"/>
    </row>
    <row r="1000" spans="2:12" ht="14.5" customHeight="1" x14ac:dyDescent="0.35">
      <c r="B1000" s="62"/>
      <c r="C1000" s="62"/>
      <c r="D1000" s="62"/>
      <c r="E1000" s="62"/>
      <c r="F1000" s="62"/>
      <c r="G1000" s="62"/>
      <c r="H1000" s="62"/>
      <c r="I1000" s="62"/>
      <c r="J1000" s="62"/>
      <c r="K1000" s="62"/>
      <c r="L1000" s="62"/>
    </row>
    <row r="1001" spans="2:12" ht="14.5" customHeight="1" x14ac:dyDescent="0.35">
      <c r="B1001" s="62"/>
      <c r="C1001" s="62"/>
      <c r="D1001" s="62"/>
      <c r="E1001" s="62"/>
      <c r="F1001" s="62"/>
      <c r="G1001" s="62"/>
      <c r="H1001" s="62"/>
      <c r="I1001" s="62"/>
      <c r="J1001" s="62"/>
      <c r="K1001" s="62"/>
      <c r="L1001" s="62"/>
    </row>
    <row r="1002" spans="2:12" ht="14.5" customHeight="1" x14ac:dyDescent="0.35">
      <c r="B1002" s="62"/>
      <c r="C1002" s="62"/>
      <c r="D1002" s="62"/>
      <c r="E1002" s="62"/>
      <c r="F1002" s="62"/>
      <c r="G1002" s="62"/>
      <c r="H1002" s="62"/>
      <c r="I1002" s="62"/>
      <c r="J1002" s="62"/>
      <c r="K1002" s="62"/>
      <c r="L1002" s="62"/>
    </row>
    <row r="1003" spans="2:12" ht="14.5" customHeight="1" x14ac:dyDescent="0.35">
      <c r="B1003" s="62"/>
      <c r="C1003" s="62"/>
      <c r="D1003" s="62"/>
      <c r="E1003" s="62"/>
      <c r="F1003" s="62"/>
      <c r="G1003" s="62"/>
      <c r="H1003" s="62"/>
      <c r="I1003" s="62"/>
      <c r="J1003" s="62"/>
      <c r="K1003" s="62"/>
      <c r="L1003" s="62"/>
    </row>
    <row r="1004" spans="2:12" ht="14.5" customHeight="1" x14ac:dyDescent="0.35">
      <c r="B1004" s="62"/>
      <c r="C1004" s="62"/>
      <c r="D1004" s="62"/>
      <c r="E1004" s="62"/>
      <c r="F1004" s="62"/>
      <c r="G1004" s="62"/>
      <c r="H1004" s="62"/>
      <c r="I1004" s="62"/>
      <c r="J1004" s="62"/>
      <c r="K1004" s="62"/>
      <c r="L1004" s="62"/>
    </row>
    <row r="1005" spans="2:12" ht="14.5" customHeight="1" x14ac:dyDescent="0.35">
      <c r="B1005" s="62"/>
      <c r="C1005" s="62"/>
      <c r="D1005" s="62"/>
      <c r="E1005" s="62"/>
      <c r="F1005" s="62"/>
      <c r="G1005" s="62"/>
      <c r="H1005" s="62"/>
      <c r="I1005" s="62"/>
      <c r="J1005" s="62"/>
      <c r="K1005" s="62"/>
      <c r="L1005" s="62"/>
    </row>
    <row r="1006" spans="2:12" ht="14.5" customHeight="1" x14ac:dyDescent="0.35">
      <c r="B1006" s="62"/>
      <c r="C1006" s="62"/>
      <c r="D1006" s="62"/>
      <c r="E1006" s="62"/>
      <c r="F1006" s="62"/>
      <c r="G1006" s="62"/>
      <c r="H1006" s="62"/>
      <c r="I1006" s="62"/>
      <c r="J1006" s="62"/>
      <c r="K1006" s="62"/>
      <c r="L1006" s="62"/>
    </row>
    <row r="1007" spans="2:12" ht="14.5" customHeight="1" x14ac:dyDescent="0.35">
      <c r="B1007" s="62"/>
      <c r="C1007" s="62"/>
      <c r="D1007" s="62"/>
      <c r="E1007" s="62"/>
      <c r="F1007" s="62"/>
      <c r="G1007" s="62"/>
      <c r="H1007" s="62"/>
      <c r="I1007" s="62"/>
      <c r="J1007" s="62"/>
      <c r="K1007" s="62"/>
      <c r="L1007" s="62"/>
    </row>
    <row r="1008" spans="2:12" ht="14.5" customHeight="1" x14ac:dyDescent="0.35">
      <c r="B1008" s="62"/>
      <c r="C1008" s="62"/>
      <c r="D1008" s="62"/>
      <c r="E1008" s="62"/>
      <c r="F1008" s="62"/>
      <c r="G1008" s="62"/>
      <c r="H1008" s="62"/>
      <c r="I1008" s="62"/>
      <c r="J1008" s="62"/>
      <c r="K1008" s="62"/>
      <c r="L1008" s="62"/>
    </row>
    <row r="1009" spans="2:12" ht="14.5" customHeight="1" x14ac:dyDescent="0.35">
      <c r="B1009" s="62"/>
      <c r="C1009" s="62"/>
      <c r="D1009" s="62"/>
      <c r="E1009" s="62"/>
      <c r="F1009" s="62"/>
      <c r="G1009" s="62"/>
      <c r="H1009" s="62"/>
      <c r="I1009" s="62"/>
      <c r="J1009" s="62"/>
      <c r="K1009" s="62"/>
      <c r="L1009" s="62"/>
    </row>
    <row r="1010" spans="2:12" ht="14.5" customHeight="1" x14ac:dyDescent="0.35">
      <c r="B1010" s="62"/>
      <c r="C1010" s="62"/>
      <c r="D1010" s="62"/>
      <c r="E1010" s="62"/>
      <c r="F1010" s="62"/>
      <c r="G1010" s="62"/>
      <c r="H1010" s="62"/>
      <c r="I1010" s="62"/>
      <c r="J1010" s="62"/>
      <c r="K1010" s="62"/>
      <c r="L1010" s="62"/>
    </row>
    <row r="1011" spans="2:12" ht="14.5" customHeight="1" x14ac:dyDescent="0.35">
      <c r="B1011" s="62"/>
      <c r="C1011" s="62"/>
      <c r="D1011" s="62"/>
      <c r="E1011" s="62"/>
      <c r="F1011" s="62"/>
      <c r="G1011" s="62"/>
      <c r="H1011" s="62"/>
      <c r="I1011" s="62"/>
      <c r="J1011" s="62"/>
      <c r="K1011" s="62"/>
      <c r="L1011" s="62"/>
    </row>
    <row r="1012" spans="2:12" ht="14.5" customHeight="1" x14ac:dyDescent="0.35">
      <c r="B1012" s="62"/>
      <c r="C1012" s="62"/>
      <c r="D1012" s="62"/>
      <c r="E1012" s="62"/>
      <c r="F1012" s="62"/>
      <c r="G1012" s="62"/>
      <c r="H1012" s="62"/>
      <c r="I1012" s="62"/>
      <c r="J1012" s="62"/>
      <c r="K1012" s="62"/>
      <c r="L1012" s="62"/>
    </row>
    <row r="1013" spans="2:12" ht="14.5" customHeight="1" x14ac:dyDescent="0.35">
      <c r="B1013" s="62"/>
      <c r="C1013" s="62"/>
      <c r="D1013" s="62"/>
      <c r="E1013" s="62"/>
      <c r="F1013" s="62"/>
      <c r="G1013" s="62"/>
      <c r="H1013" s="62"/>
      <c r="I1013" s="62"/>
      <c r="J1013" s="62"/>
      <c r="K1013" s="62"/>
      <c r="L1013" s="62"/>
    </row>
    <row r="1014" spans="2:12" ht="14.5" customHeight="1" x14ac:dyDescent="0.35">
      <c r="B1014" s="62"/>
      <c r="C1014" s="62"/>
      <c r="D1014" s="62"/>
      <c r="E1014" s="62"/>
      <c r="F1014" s="62"/>
      <c r="G1014" s="62"/>
      <c r="H1014" s="62"/>
      <c r="I1014" s="62"/>
      <c r="J1014" s="62"/>
      <c r="K1014" s="62"/>
      <c r="L1014" s="62"/>
    </row>
    <row r="1015" spans="2:12" ht="14.5" customHeight="1" x14ac:dyDescent="0.35">
      <c r="B1015" s="62"/>
      <c r="C1015" s="62"/>
      <c r="D1015" s="62"/>
      <c r="E1015" s="62"/>
      <c r="F1015" s="62"/>
      <c r="G1015" s="62"/>
      <c r="H1015" s="62"/>
      <c r="I1015" s="62"/>
      <c r="J1015" s="62"/>
      <c r="K1015" s="62"/>
      <c r="L1015" s="62"/>
    </row>
    <row r="1016" spans="2:12" ht="14.5" customHeight="1" x14ac:dyDescent="0.35">
      <c r="B1016" s="62"/>
      <c r="C1016" s="62"/>
      <c r="D1016" s="62"/>
      <c r="E1016" s="62"/>
      <c r="F1016" s="62"/>
      <c r="G1016" s="62"/>
      <c r="H1016" s="62"/>
      <c r="I1016" s="62"/>
      <c r="J1016" s="62"/>
      <c r="K1016" s="62"/>
      <c r="L1016" s="62"/>
    </row>
    <row r="1017" spans="2:12" ht="14.5" customHeight="1" x14ac:dyDescent="0.35">
      <c r="B1017" s="62"/>
      <c r="C1017" s="62"/>
      <c r="D1017" s="62"/>
      <c r="E1017" s="62"/>
      <c r="F1017" s="62"/>
      <c r="G1017" s="62"/>
      <c r="H1017" s="62"/>
      <c r="I1017" s="62"/>
      <c r="J1017" s="62"/>
      <c r="K1017" s="62"/>
      <c r="L1017" s="62"/>
    </row>
    <row r="1018" spans="2:12" ht="14.5" customHeight="1" x14ac:dyDescent="0.35">
      <c r="B1018" s="62"/>
      <c r="C1018" s="62"/>
      <c r="D1018" s="62"/>
      <c r="E1018" s="62"/>
      <c r="F1018" s="62"/>
      <c r="G1018" s="62"/>
      <c r="H1018" s="62"/>
      <c r="I1018" s="62"/>
      <c r="J1018" s="62"/>
      <c r="K1018" s="62"/>
      <c r="L1018" s="62"/>
    </row>
    <row r="1019" spans="2:12" ht="14.5" customHeight="1" x14ac:dyDescent="0.35">
      <c r="B1019" s="62"/>
      <c r="C1019" s="62"/>
      <c r="D1019" s="62"/>
      <c r="E1019" s="62"/>
      <c r="F1019" s="62"/>
      <c r="G1019" s="62"/>
      <c r="H1019" s="62"/>
      <c r="I1019" s="62"/>
      <c r="J1019" s="62"/>
      <c r="K1019" s="62"/>
      <c r="L1019" s="62"/>
    </row>
    <row r="1020" spans="2:12" ht="14.5" customHeight="1" x14ac:dyDescent="0.35">
      <c r="B1020" s="62"/>
      <c r="C1020" s="62"/>
      <c r="D1020" s="62"/>
      <c r="E1020" s="62"/>
      <c r="F1020" s="62"/>
      <c r="G1020" s="62"/>
      <c r="H1020" s="62"/>
      <c r="I1020" s="62"/>
      <c r="J1020" s="62"/>
      <c r="K1020" s="62"/>
      <c r="L1020" s="62"/>
    </row>
    <row r="1021" spans="2:12" ht="14.5" customHeight="1" x14ac:dyDescent="0.35">
      <c r="B1021" s="62"/>
      <c r="C1021" s="62"/>
      <c r="D1021" s="62"/>
      <c r="E1021" s="62"/>
      <c r="F1021" s="62"/>
      <c r="G1021" s="62"/>
      <c r="H1021" s="62"/>
      <c r="I1021" s="62"/>
      <c r="J1021" s="62"/>
      <c r="K1021" s="62"/>
      <c r="L1021" s="62"/>
    </row>
    <row r="1022" spans="2:12" ht="14.5" customHeight="1" x14ac:dyDescent="0.35">
      <c r="B1022" s="62"/>
      <c r="C1022" s="62"/>
      <c r="D1022" s="62"/>
      <c r="E1022" s="62"/>
      <c r="F1022" s="62"/>
      <c r="G1022" s="62"/>
      <c r="H1022" s="62"/>
      <c r="I1022" s="62"/>
      <c r="J1022" s="62"/>
      <c r="K1022" s="62"/>
      <c r="L1022" s="62"/>
    </row>
    <row r="1023" spans="2:12" ht="14.5" customHeight="1" x14ac:dyDescent="0.35">
      <c r="B1023" s="62"/>
      <c r="C1023" s="62"/>
      <c r="D1023" s="62"/>
      <c r="E1023" s="62"/>
      <c r="F1023" s="62"/>
      <c r="G1023" s="62"/>
      <c r="H1023" s="62"/>
      <c r="I1023" s="62"/>
      <c r="J1023" s="62"/>
      <c r="K1023" s="62"/>
      <c r="L1023" s="62"/>
    </row>
    <row r="1024" spans="2:12" ht="14.5" customHeight="1" x14ac:dyDescent="0.35">
      <c r="B1024" s="62"/>
      <c r="C1024" s="62"/>
      <c r="D1024" s="62"/>
      <c r="E1024" s="62"/>
      <c r="F1024" s="62"/>
      <c r="G1024" s="62"/>
      <c r="H1024" s="62"/>
      <c r="I1024" s="62"/>
      <c r="J1024" s="62"/>
      <c r="K1024" s="62"/>
      <c r="L1024" s="62"/>
    </row>
    <row r="1025" spans="2:12" ht="14.5" customHeight="1" x14ac:dyDescent="0.35">
      <c r="B1025" s="62"/>
      <c r="C1025" s="62"/>
      <c r="D1025" s="62"/>
      <c r="E1025" s="62"/>
      <c r="F1025" s="62"/>
      <c r="G1025" s="62"/>
      <c r="H1025" s="62"/>
      <c r="I1025" s="62"/>
      <c r="J1025" s="62"/>
      <c r="K1025" s="62"/>
      <c r="L1025" s="62"/>
    </row>
    <row r="1026" spans="2:12" ht="14.5" customHeight="1" x14ac:dyDescent="0.35">
      <c r="B1026" s="62"/>
      <c r="C1026" s="62"/>
      <c r="D1026" s="62"/>
      <c r="E1026" s="62"/>
      <c r="F1026" s="62"/>
      <c r="G1026" s="62"/>
      <c r="H1026" s="62"/>
      <c r="I1026" s="62"/>
      <c r="J1026" s="62"/>
      <c r="K1026" s="62"/>
      <c r="L1026" s="62"/>
    </row>
    <row r="1027" spans="2:12" ht="14.5" customHeight="1" x14ac:dyDescent="0.35">
      <c r="B1027" s="62"/>
      <c r="C1027" s="62"/>
      <c r="D1027" s="62"/>
      <c r="E1027" s="62"/>
      <c r="F1027" s="62"/>
      <c r="G1027" s="62"/>
      <c r="H1027" s="62"/>
      <c r="I1027" s="62"/>
      <c r="J1027" s="62"/>
      <c r="K1027" s="62"/>
      <c r="L1027" s="62"/>
    </row>
    <row r="1028" spans="2:12" ht="14.5" customHeight="1" x14ac:dyDescent="0.35">
      <c r="B1028" s="62"/>
      <c r="C1028" s="62"/>
      <c r="D1028" s="62"/>
      <c r="E1028" s="62"/>
      <c r="F1028" s="62"/>
      <c r="G1028" s="62"/>
      <c r="H1028" s="62"/>
      <c r="I1028" s="62"/>
      <c r="J1028" s="62"/>
      <c r="K1028" s="62"/>
      <c r="L1028" s="62"/>
    </row>
    <row r="1029" spans="2:12" ht="14.5" customHeight="1" x14ac:dyDescent="0.35">
      <c r="B1029" s="62"/>
      <c r="C1029" s="62"/>
      <c r="D1029" s="62"/>
      <c r="E1029" s="62"/>
      <c r="F1029" s="62"/>
      <c r="G1029" s="62"/>
      <c r="H1029" s="62"/>
      <c r="I1029" s="62"/>
      <c r="J1029" s="62"/>
      <c r="K1029" s="62"/>
      <c r="L1029" s="62"/>
    </row>
    <row r="1030" spans="2:12" ht="14.5" customHeight="1" x14ac:dyDescent="0.35">
      <c r="B1030" s="62"/>
      <c r="C1030" s="62"/>
      <c r="D1030" s="62"/>
      <c r="E1030" s="62"/>
      <c r="F1030" s="62"/>
      <c r="G1030" s="62"/>
      <c r="H1030" s="62"/>
      <c r="I1030" s="62"/>
      <c r="J1030" s="62"/>
      <c r="K1030" s="62"/>
      <c r="L1030" s="62"/>
    </row>
    <row r="1031" spans="2:12" ht="14.5" customHeight="1" x14ac:dyDescent="0.35">
      <c r="B1031" s="62"/>
      <c r="C1031" s="62"/>
      <c r="D1031" s="62"/>
      <c r="E1031" s="62"/>
      <c r="F1031" s="62"/>
      <c r="G1031" s="62"/>
      <c r="H1031" s="62"/>
      <c r="I1031" s="62"/>
      <c r="J1031" s="62"/>
      <c r="K1031" s="62"/>
      <c r="L1031" s="62"/>
    </row>
    <row r="1032" spans="2:12" ht="14.5" customHeight="1" x14ac:dyDescent="0.35">
      <c r="B1032" s="62"/>
      <c r="C1032" s="62"/>
      <c r="D1032" s="62"/>
      <c r="E1032" s="62"/>
      <c r="F1032" s="62"/>
      <c r="G1032" s="62"/>
      <c r="H1032" s="62"/>
      <c r="I1032" s="62"/>
      <c r="J1032" s="62"/>
      <c r="K1032" s="62"/>
      <c r="L1032" s="62"/>
    </row>
    <row r="1033" spans="2:12" ht="14.5" customHeight="1" x14ac:dyDescent="0.35">
      <c r="B1033" s="62"/>
      <c r="C1033" s="62"/>
      <c r="D1033" s="62"/>
      <c r="E1033" s="62"/>
      <c r="F1033" s="62"/>
      <c r="G1033" s="62"/>
      <c r="H1033" s="62"/>
      <c r="I1033" s="62"/>
      <c r="J1033" s="62"/>
      <c r="K1033" s="62"/>
      <c r="L1033" s="62"/>
    </row>
    <row r="1034" spans="2:12" ht="14.5" customHeight="1" x14ac:dyDescent="0.35">
      <c r="B1034" s="62"/>
      <c r="C1034" s="62"/>
      <c r="D1034" s="62"/>
      <c r="E1034" s="62"/>
      <c r="F1034" s="62"/>
      <c r="G1034" s="62"/>
      <c r="H1034" s="62"/>
      <c r="I1034" s="62"/>
      <c r="J1034" s="62"/>
      <c r="K1034" s="62"/>
      <c r="L1034" s="62"/>
    </row>
    <row r="1035" spans="2:12" ht="14.5" customHeight="1" x14ac:dyDescent="0.35">
      <c r="B1035" s="62"/>
      <c r="C1035" s="62"/>
      <c r="D1035" s="62"/>
      <c r="E1035" s="62"/>
      <c r="F1035" s="62"/>
      <c r="G1035" s="62"/>
      <c r="H1035" s="62"/>
      <c r="I1035" s="62"/>
      <c r="J1035" s="62"/>
      <c r="K1035" s="62"/>
      <c r="L1035" s="62"/>
    </row>
    <row r="1036" spans="2:12" ht="14.5" customHeight="1" x14ac:dyDescent="0.35">
      <c r="B1036" s="62"/>
      <c r="C1036" s="62"/>
      <c r="D1036" s="62"/>
      <c r="E1036" s="62"/>
      <c r="F1036" s="62"/>
      <c r="G1036" s="62"/>
      <c r="H1036" s="62"/>
      <c r="I1036" s="62"/>
      <c r="J1036" s="62"/>
      <c r="K1036" s="62"/>
      <c r="L1036" s="62"/>
    </row>
    <row r="1037" spans="2:12" ht="14.5" customHeight="1" x14ac:dyDescent="0.35">
      <c r="B1037" s="62"/>
      <c r="C1037" s="62"/>
      <c r="D1037" s="62"/>
      <c r="E1037" s="62"/>
      <c r="F1037" s="62"/>
      <c r="G1037" s="62"/>
      <c r="H1037" s="62"/>
      <c r="I1037" s="62"/>
      <c r="J1037" s="62"/>
      <c r="K1037" s="62"/>
      <c r="L1037" s="62"/>
    </row>
    <row r="1038" spans="2:12" ht="14.5" customHeight="1" x14ac:dyDescent="0.35">
      <c r="B1038" s="62"/>
      <c r="C1038" s="62"/>
      <c r="D1038" s="62"/>
      <c r="E1038" s="62"/>
      <c r="F1038" s="62"/>
      <c r="G1038" s="62"/>
      <c r="H1038" s="62"/>
      <c r="I1038" s="62"/>
      <c r="J1038" s="62"/>
      <c r="K1038" s="62"/>
      <c r="L1038" s="62"/>
    </row>
    <row r="1039" spans="2:12" ht="14.5" customHeight="1" x14ac:dyDescent="0.35">
      <c r="B1039" s="62"/>
      <c r="C1039" s="62"/>
      <c r="D1039" s="62"/>
      <c r="E1039" s="62"/>
      <c r="F1039" s="62"/>
      <c r="G1039" s="62"/>
      <c r="H1039" s="62"/>
      <c r="I1039" s="62"/>
      <c r="J1039" s="62"/>
      <c r="K1039" s="62"/>
      <c r="L1039" s="62"/>
    </row>
    <row r="1040" spans="2:12" ht="14.5" customHeight="1" x14ac:dyDescent="0.35">
      <c r="B1040" s="62"/>
      <c r="C1040" s="62"/>
      <c r="D1040" s="62"/>
      <c r="E1040" s="62"/>
      <c r="F1040" s="62"/>
      <c r="G1040" s="62"/>
      <c r="H1040" s="62"/>
      <c r="I1040" s="62"/>
      <c r="J1040" s="62"/>
      <c r="K1040" s="62"/>
      <c r="L1040" s="62"/>
    </row>
    <row r="1041" spans="2:12" ht="14.5" customHeight="1" x14ac:dyDescent="0.35">
      <c r="B1041" s="62"/>
      <c r="C1041" s="62"/>
      <c r="D1041" s="62"/>
      <c r="E1041" s="62"/>
      <c r="F1041" s="62"/>
      <c r="G1041" s="62"/>
      <c r="H1041" s="62"/>
      <c r="I1041" s="62"/>
      <c r="J1041" s="62"/>
      <c r="K1041" s="62"/>
      <c r="L1041" s="62"/>
    </row>
    <row r="1042" spans="2:12" ht="14.5" customHeight="1" x14ac:dyDescent="0.35">
      <c r="B1042" s="62"/>
      <c r="C1042" s="62"/>
      <c r="D1042" s="62"/>
      <c r="E1042" s="62"/>
      <c r="F1042" s="62"/>
      <c r="G1042" s="62"/>
      <c r="H1042" s="62"/>
      <c r="I1042" s="62"/>
      <c r="J1042" s="62"/>
      <c r="K1042" s="62"/>
      <c r="L1042" s="62"/>
    </row>
    <row r="1043" spans="2:12" ht="14.5" customHeight="1" x14ac:dyDescent="0.35">
      <c r="B1043" s="62"/>
      <c r="C1043" s="62"/>
      <c r="D1043" s="62"/>
      <c r="E1043" s="62"/>
      <c r="F1043" s="62"/>
      <c r="G1043" s="62"/>
      <c r="H1043" s="62"/>
      <c r="I1043" s="62"/>
      <c r="J1043" s="62"/>
      <c r="K1043" s="62"/>
      <c r="L1043" s="62"/>
    </row>
    <row r="1044" spans="2:12" ht="14.5" customHeight="1" x14ac:dyDescent="0.35">
      <c r="B1044" s="62"/>
      <c r="C1044" s="62"/>
      <c r="D1044" s="62"/>
      <c r="E1044" s="62"/>
      <c r="F1044" s="62"/>
      <c r="G1044" s="62"/>
      <c r="H1044" s="62"/>
      <c r="I1044" s="62"/>
      <c r="J1044" s="62"/>
      <c r="K1044" s="62"/>
      <c r="L1044" s="62"/>
    </row>
    <row r="1045" spans="2:12" ht="14.5" customHeight="1" x14ac:dyDescent="0.35">
      <c r="B1045" s="62"/>
      <c r="C1045" s="62"/>
      <c r="D1045" s="62"/>
      <c r="E1045" s="62"/>
      <c r="F1045" s="62"/>
      <c r="G1045" s="62"/>
      <c r="H1045" s="62"/>
      <c r="I1045" s="62"/>
      <c r="J1045" s="62"/>
      <c r="K1045" s="62"/>
      <c r="L1045" s="62"/>
    </row>
    <row r="1046" spans="2:12" ht="14.5" customHeight="1" x14ac:dyDescent="0.35">
      <c r="B1046" s="62"/>
      <c r="C1046" s="62"/>
      <c r="D1046" s="62"/>
      <c r="E1046" s="62"/>
      <c r="F1046" s="62"/>
      <c r="G1046" s="62"/>
      <c r="H1046" s="62"/>
      <c r="I1046" s="62"/>
      <c r="J1046" s="62"/>
      <c r="K1046" s="62"/>
      <c r="L1046" s="62"/>
    </row>
    <row r="1047" spans="2:12" ht="14.5" customHeight="1" x14ac:dyDescent="0.35">
      <c r="B1047" s="62"/>
      <c r="C1047" s="62"/>
      <c r="D1047" s="62"/>
      <c r="E1047" s="62"/>
      <c r="F1047" s="62"/>
      <c r="G1047" s="62"/>
      <c r="H1047" s="62"/>
      <c r="I1047" s="62"/>
      <c r="J1047" s="62"/>
      <c r="K1047" s="62"/>
      <c r="L1047" s="62"/>
    </row>
    <row r="1048" spans="2:12" ht="14.5" customHeight="1" x14ac:dyDescent="0.35">
      <c r="B1048" s="62"/>
      <c r="C1048" s="62"/>
      <c r="D1048" s="62"/>
      <c r="E1048" s="62"/>
      <c r="F1048" s="62"/>
      <c r="G1048" s="62"/>
      <c r="H1048" s="62"/>
      <c r="I1048" s="62"/>
      <c r="J1048" s="62"/>
      <c r="K1048" s="62"/>
      <c r="L1048" s="62"/>
    </row>
    <row r="1049" spans="2:12" ht="14.5" customHeight="1" x14ac:dyDescent="0.35">
      <c r="B1049" s="62"/>
      <c r="C1049" s="62"/>
      <c r="D1049" s="62"/>
      <c r="E1049" s="62"/>
      <c r="F1049" s="62"/>
      <c r="G1049" s="62"/>
      <c r="H1049" s="62"/>
      <c r="I1049" s="62"/>
      <c r="J1049" s="62"/>
      <c r="K1049" s="62"/>
      <c r="L1049" s="62"/>
    </row>
    <row r="1050" spans="2:12" ht="14.5" customHeight="1" x14ac:dyDescent="0.35">
      <c r="B1050" s="62"/>
      <c r="C1050" s="62"/>
      <c r="D1050" s="62"/>
      <c r="E1050" s="62"/>
      <c r="F1050" s="62"/>
      <c r="G1050" s="62"/>
      <c r="H1050" s="62"/>
      <c r="I1050" s="62"/>
      <c r="J1050" s="62"/>
      <c r="K1050" s="62"/>
      <c r="L1050" s="62"/>
    </row>
    <row r="1051" spans="2:12" ht="14.5" customHeight="1" x14ac:dyDescent="0.35">
      <c r="B1051" s="62"/>
      <c r="C1051" s="62"/>
      <c r="D1051" s="62"/>
      <c r="E1051" s="62"/>
      <c r="F1051" s="62"/>
      <c r="G1051" s="62"/>
      <c r="H1051" s="62"/>
      <c r="I1051" s="62"/>
      <c r="J1051" s="62"/>
      <c r="K1051" s="62"/>
      <c r="L1051" s="62"/>
    </row>
    <row r="1052" spans="2:12" ht="14.5" customHeight="1" x14ac:dyDescent="0.35">
      <c r="B1052" s="62"/>
      <c r="C1052" s="62"/>
      <c r="D1052" s="62"/>
      <c r="E1052" s="62"/>
      <c r="F1052" s="62"/>
      <c r="G1052" s="62"/>
      <c r="H1052" s="62"/>
      <c r="I1052" s="62"/>
      <c r="J1052" s="62"/>
      <c r="K1052" s="62"/>
      <c r="L1052" s="62"/>
    </row>
    <row r="1053" spans="2:12" ht="14.5" customHeight="1" x14ac:dyDescent="0.35">
      <c r="B1053" s="62"/>
      <c r="C1053" s="62"/>
      <c r="D1053" s="62"/>
      <c r="E1053" s="62"/>
      <c r="F1053" s="62"/>
      <c r="G1053" s="62"/>
      <c r="H1053" s="62"/>
      <c r="I1053" s="62"/>
      <c r="J1053" s="62"/>
      <c r="K1053" s="62"/>
      <c r="L1053" s="62"/>
    </row>
    <row r="1054" spans="2:12" ht="14.5" customHeight="1" x14ac:dyDescent="0.35">
      <c r="B1054" s="62"/>
      <c r="C1054" s="62"/>
      <c r="D1054" s="62"/>
      <c r="E1054" s="62"/>
      <c r="F1054" s="62"/>
      <c r="G1054" s="62"/>
      <c r="H1054" s="62"/>
      <c r="I1054" s="62"/>
      <c r="J1054" s="62"/>
      <c r="K1054" s="62"/>
      <c r="L1054" s="62"/>
    </row>
    <row r="1055" spans="2:12" ht="14.5" customHeight="1" x14ac:dyDescent="0.35">
      <c r="B1055" s="62"/>
      <c r="C1055" s="62"/>
      <c r="D1055" s="62"/>
      <c r="E1055" s="62"/>
      <c r="F1055" s="62"/>
      <c r="G1055" s="62"/>
      <c r="H1055" s="62"/>
      <c r="I1055" s="62"/>
      <c r="J1055" s="62"/>
      <c r="K1055" s="62"/>
      <c r="L1055" s="62"/>
    </row>
    <row r="1056" spans="2:12" ht="14.5" customHeight="1" x14ac:dyDescent="0.35">
      <c r="B1056" s="62"/>
      <c r="C1056" s="62"/>
      <c r="D1056" s="62"/>
      <c r="E1056" s="62"/>
      <c r="F1056" s="62"/>
      <c r="G1056" s="62"/>
      <c r="H1056" s="62"/>
      <c r="I1056" s="62"/>
      <c r="J1056" s="62"/>
      <c r="K1056" s="62"/>
      <c r="L1056" s="62"/>
    </row>
    <row r="1057" spans="2:12" ht="14.5" customHeight="1" x14ac:dyDescent="0.35">
      <c r="B1057" s="62"/>
      <c r="C1057" s="62"/>
      <c r="D1057" s="62"/>
      <c r="E1057" s="62"/>
      <c r="F1057" s="62"/>
      <c r="G1057" s="62"/>
      <c r="H1057" s="62"/>
      <c r="I1057" s="62"/>
      <c r="J1057" s="62"/>
      <c r="K1057" s="62"/>
      <c r="L1057" s="62"/>
    </row>
    <row r="1058" spans="2:12" ht="14.5" customHeight="1" x14ac:dyDescent="0.35">
      <c r="B1058" s="62"/>
      <c r="C1058" s="62"/>
      <c r="D1058" s="62"/>
      <c r="E1058" s="62"/>
      <c r="F1058" s="62"/>
      <c r="G1058" s="62"/>
      <c r="H1058" s="62"/>
      <c r="I1058" s="62"/>
      <c r="J1058" s="62"/>
      <c r="K1058" s="62"/>
      <c r="L1058" s="62"/>
    </row>
    <row r="1059" spans="2:12" ht="14.5" customHeight="1" x14ac:dyDescent="0.35">
      <c r="B1059" s="62"/>
      <c r="C1059" s="62"/>
      <c r="D1059" s="62"/>
      <c r="E1059" s="62"/>
      <c r="F1059" s="62"/>
      <c r="G1059" s="62"/>
      <c r="H1059" s="62"/>
      <c r="I1059" s="62"/>
      <c r="J1059" s="62"/>
      <c r="K1059" s="62"/>
      <c r="L1059" s="62"/>
    </row>
    <row r="1060" spans="2:12" ht="14.5" customHeight="1" x14ac:dyDescent="0.35">
      <c r="B1060" s="62"/>
      <c r="C1060" s="62"/>
      <c r="D1060" s="62"/>
      <c r="E1060" s="62"/>
      <c r="F1060" s="62"/>
      <c r="G1060" s="62"/>
      <c r="H1060" s="62"/>
      <c r="I1060" s="62"/>
      <c r="J1060" s="62"/>
      <c r="K1060" s="62"/>
      <c r="L1060" s="62"/>
    </row>
    <row r="1061" spans="2:12" ht="14.5" customHeight="1" x14ac:dyDescent="0.35">
      <c r="B1061" s="62"/>
      <c r="C1061" s="62"/>
      <c r="D1061" s="62"/>
      <c r="E1061" s="62"/>
      <c r="F1061" s="62"/>
      <c r="G1061" s="62"/>
      <c r="H1061" s="62"/>
      <c r="I1061" s="62"/>
      <c r="J1061" s="62"/>
      <c r="K1061" s="62"/>
      <c r="L1061" s="62"/>
    </row>
    <row r="1062" spans="2:12" ht="14.5" customHeight="1" x14ac:dyDescent="0.35">
      <c r="B1062" s="62"/>
      <c r="C1062" s="62"/>
      <c r="D1062" s="62"/>
      <c r="E1062" s="62"/>
      <c r="F1062" s="62"/>
      <c r="G1062" s="62"/>
      <c r="H1062" s="62"/>
      <c r="I1062" s="62"/>
      <c r="J1062" s="62"/>
      <c r="K1062" s="62"/>
      <c r="L1062" s="62"/>
    </row>
    <row r="1063" spans="2:12" ht="14.5" customHeight="1" x14ac:dyDescent="0.35">
      <c r="B1063" s="62"/>
      <c r="C1063" s="62"/>
      <c r="D1063" s="62"/>
      <c r="E1063" s="62"/>
      <c r="F1063" s="62"/>
      <c r="G1063" s="62"/>
      <c r="H1063" s="62"/>
      <c r="I1063" s="62"/>
      <c r="J1063" s="62"/>
      <c r="K1063" s="62"/>
      <c r="L1063" s="62"/>
    </row>
    <row r="1064" spans="2:12" ht="14.5" customHeight="1" x14ac:dyDescent="0.35">
      <c r="B1064" s="62"/>
      <c r="C1064" s="62"/>
      <c r="D1064" s="62"/>
      <c r="E1064" s="62"/>
      <c r="F1064" s="62"/>
      <c r="G1064" s="62"/>
      <c r="H1064" s="62"/>
      <c r="I1064" s="62"/>
      <c r="J1064" s="62"/>
      <c r="K1064" s="62"/>
      <c r="L1064" s="62"/>
    </row>
    <row r="1065" spans="2:12" ht="14.5" customHeight="1" x14ac:dyDescent="0.35">
      <c r="B1065" s="62"/>
      <c r="C1065" s="62"/>
      <c r="D1065" s="62"/>
      <c r="E1065" s="62"/>
      <c r="F1065" s="62"/>
      <c r="G1065" s="62"/>
      <c r="H1065" s="62"/>
      <c r="I1065" s="62"/>
      <c r="J1065" s="62"/>
      <c r="K1065" s="62"/>
      <c r="L1065" s="62"/>
    </row>
    <row r="1066" spans="2:12" ht="14.5" customHeight="1" x14ac:dyDescent="0.35">
      <c r="B1066" s="62"/>
      <c r="C1066" s="62"/>
      <c r="D1066" s="62"/>
      <c r="E1066" s="62"/>
      <c r="F1066" s="62"/>
      <c r="G1066" s="62"/>
      <c r="H1066" s="62"/>
      <c r="I1066" s="62"/>
      <c r="J1066" s="62"/>
      <c r="K1066" s="62"/>
      <c r="L1066" s="62"/>
    </row>
    <row r="1067" spans="2:12" ht="14.5" customHeight="1" x14ac:dyDescent="0.35">
      <c r="B1067" s="62"/>
      <c r="C1067" s="62"/>
      <c r="D1067" s="62"/>
      <c r="E1067" s="62"/>
      <c r="F1067" s="62"/>
      <c r="G1067" s="62"/>
      <c r="H1067" s="62"/>
      <c r="I1067" s="62"/>
      <c r="J1067" s="62"/>
      <c r="K1067" s="62"/>
      <c r="L1067" s="62"/>
    </row>
    <row r="1068" spans="2:12" ht="14.5" customHeight="1" x14ac:dyDescent="0.35">
      <c r="B1068" s="62"/>
      <c r="C1068" s="62"/>
      <c r="D1068" s="62"/>
      <c r="E1068" s="62"/>
      <c r="F1068" s="62"/>
      <c r="G1068" s="62"/>
      <c r="H1068" s="62"/>
      <c r="I1068" s="62"/>
      <c r="J1068" s="62"/>
      <c r="K1068" s="62"/>
      <c r="L1068" s="62"/>
    </row>
    <row r="1069" spans="2:12" ht="14.5" customHeight="1" x14ac:dyDescent="0.35">
      <c r="B1069" s="62"/>
      <c r="C1069" s="62"/>
      <c r="D1069" s="62"/>
      <c r="E1069" s="62"/>
      <c r="F1069" s="62"/>
      <c r="G1069" s="62"/>
      <c r="H1069" s="62"/>
      <c r="I1069" s="62"/>
      <c r="J1069" s="62"/>
      <c r="K1069" s="62"/>
      <c r="L1069" s="62"/>
    </row>
    <row r="1070" spans="2:12" ht="14.5" customHeight="1" x14ac:dyDescent="0.35">
      <c r="B1070" s="62"/>
      <c r="C1070" s="62"/>
      <c r="D1070" s="62"/>
      <c r="E1070" s="62"/>
      <c r="F1070" s="62"/>
      <c r="G1070" s="62"/>
      <c r="H1070" s="62"/>
      <c r="I1070" s="62"/>
      <c r="J1070" s="62"/>
      <c r="K1070" s="62"/>
      <c r="L1070" s="62"/>
    </row>
    <row r="1071" spans="2:12" ht="14.5" customHeight="1" x14ac:dyDescent="0.35">
      <c r="B1071" s="62"/>
      <c r="C1071" s="62"/>
      <c r="D1071" s="62"/>
      <c r="E1071" s="62"/>
      <c r="F1071" s="62"/>
      <c r="G1071" s="62"/>
      <c r="H1071" s="62"/>
      <c r="I1071" s="62"/>
      <c r="J1071" s="62"/>
      <c r="K1071" s="62"/>
      <c r="L1071" s="62"/>
    </row>
    <row r="1072" spans="2:12" ht="14.5" customHeight="1" x14ac:dyDescent="0.35">
      <c r="B1072" s="62"/>
      <c r="C1072" s="62"/>
      <c r="D1072" s="62"/>
      <c r="E1072" s="62"/>
      <c r="F1072" s="62"/>
      <c r="G1072" s="62"/>
      <c r="H1072" s="62"/>
      <c r="I1072" s="62"/>
      <c r="J1072" s="62"/>
      <c r="K1072" s="62"/>
      <c r="L1072" s="62"/>
    </row>
    <row r="1073" spans="2:12" ht="14.5" customHeight="1" x14ac:dyDescent="0.35">
      <c r="B1073" s="62"/>
      <c r="C1073" s="62"/>
      <c r="D1073" s="62"/>
      <c r="E1073" s="62"/>
      <c r="F1073" s="62"/>
      <c r="G1073" s="62"/>
      <c r="H1073" s="62"/>
      <c r="I1073" s="62"/>
      <c r="J1073" s="62"/>
      <c r="K1073" s="62"/>
      <c r="L1073" s="62"/>
    </row>
    <row r="1074" spans="2:12" ht="14.5" customHeight="1" x14ac:dyDescent="0.35">
      <c r="B1074" s="62"/>
      <c r="C1074" s="62"/>
      <c r="D1074" s="62"/>
      <c r="E1074" s="62"/>
      <c r="F1074" s="62"/>
      <c r="G1074" s="62"/>
      <c r="H1074" s="62"/>
      <c r="I1074" s="62"/>
      <c r="J1074" s="62"/>
      <c r="K1074" s="62"/>
      <c r="L1074" s="62"/>
    </row>
    <row r="1075" spans="2:12" ht="14.5" customHeight="1" x14ac:dyDescent="0.35">
      <c r="B1075" s="62"/>
      <c r="C1075" s="62"/>
      <c r="D1075" s="62"/>
      <c r="E1075" s="62"/>
      <c r="F1075" s="62"/>
      <c r="G1075" s="62"/>
      <c r="H1075" s="62"/>
      <c r="I1075" s="62"/>
      <c r="J1075" s="62"/>
      <c r="K1075" s="62"/>
      <c r="L1075" s="62"/>
    </row>
    <row r="1076" spans="2:12" ht="14.5" customHeight="1" x14ac:dyDescent="0.35">
      <c r="B1076" s="62"/>
      <c r="C1076" s="62"/>
      <c r="D1076" s="62"/>
      <c r="E1076" s="62"/>
      <c r="F1076" s="62"/>
      <c r="G1076" s="62"/>
      <c r="H1076" s="62"/>
      <c r="I1076" s="62"/>
      <c r="J1076" s="62"/>
      <c r="K1076" s="62"/>
      <c r="L1076" s="62"/>
    </row>
    <row r="1077" spans="2:12" ht="14.5" customHeight="1" x14ac:dyDescent="0.35">
      <c r="B1077" s="62"/>
      <c r="C1077" s="62"/>
      <c r="D1077" s="62"/>
      <c r="E1077" s="62"/>
      <c r="F1077" s="62"/>
      <c r="G1077" s="62"/>
      <c r="H1077" s="62"/>
      <c r="I1077" s="62"/>
      <c r="J1077" s="62"/>
      <c r="K1077" s="62"/>
      <c r="L1077" s="62"/>
    </row>
    <row r="1078" spans="2:12" ht="14.5" customHeight="1" x14ac:dyDescent="0.35">
      <c r="B1078" s="62"/>
      <c r="C1078" s="62"/>
      <c r="D1078" s="62"/>
      <c r="E1078" s="62"/>
      <c r="F1078" s="62"/>
      <c r="G1078" s="62"/>
      <c r="H1078" s="62"/>
      <c r="I1078" s="62"/>
      <c r="J1078" s="62"/>
      <c r="K1078" s="62"/>
      <c r="L1078" s="62"/>
    </row>
    <row r="1079" spans="2:12" ht="14.5" customHeight="1" x14ac:dyDescent="0.35">
      <c r="B1079" s="62"/>
      <c r="C1079" s="62"/>
      <c r="D1079" s="62"/>
      <c r="E1079" s="62"/>
      <c r="F1079" s="62"/>
      <c r="G1079" s="62"/>
      <c r="H1079" s="62"/>
      <c r="I1079" s="62"/>
      <c r="J1079" s="62"/>
      <c r="K1079" s="62"/>
      <c r="L1079" s="62"/>
    </row>
    <row r="1080" spans="2:12" ht="14.5" customHeight="1" x14ac:dyDescent="0.35">
      <c r="B1080" s="62"/>
      <c r="C1080" s="62"/>
      <c r="D1080" s="62"/>
      <c r="E1080" s="62"/>
      <c r="F1080" s="62"/>
      <c r="G1080" s="62"/>
      <c r="H1080" s="62"/>
      <c r="I1080" s="62"/>
      <c r="J1080" s="62"/>
      <c r="K1080" s="62"/>
      <c r="L1080" s="62"/>
    </row>
    <row r="1081" spans="2:12" ht="14.5" customHeight="1" x14ac:dyDescent="0.35">
      <c r="B1081" s="62"/>
      <c r="C1081" s="62"/>
      <c r="D1081" s="62"/>
      <c r="E1081" s="62"/>
      <c r="F1081" s="62"/>
      <c r="G1081" s="62"/>
      <c r="H1081" s="62"/>
      <c r="I1081" s="62"/>
      <c r="J1081" s="62"/>
      <c r="K1081" s="62"/>
      <c r="L1081" s="62"/>
    </row>
    <row r="1082" spans="2:12" ht="14.5" customHeight="1" x14ac:dyDescent="0.35">
      <c r="B1082" s="62"/>
      <c r="C1082" s="62"/>
      <c r="D1082" s="62"/>
      <c r="E1082" s="62"/>
      <c r="F1082" s="62"/>
      <c r="G1082" s="62"/>
      <c r="H1082" s="62"/>
      <c r="I1082" s="62"/>
      <c r="J1082" s="62"/>
      <c r="K1082" s="62"/>
      <c r="L1082" s="62"/>
    </row>
    <row r="1083" spans="2:12" ht="14.5" customHeight="1" x14ac:dyDescent="0.35">
      <c r="B1083" s="62"/>
      <c r="C1083" s="62"/>
      <c r="D1083" s="62"/>
      <c r="E1083" s="62"/>
      <c r="F1083" s="62"/>
      <c r="G1083" s="62"/>
      <c r="H1083" s="62"/>
      <c r="I1083" s="62"/>
      <c r="J1083" s="62"/>
      <c r="K1083" s="62"/>
      <c r="L1083" s="62"/>
    </row>
    <row r="1084" spans="2:12" ht="14.5" customHeight="1" x14ac:dyDescent="0.35">
      <c r="B1084" s="62"/>
      <c r="C1084" s="62"/>
      <c r="D1084" s="62"/>
      <c r="E1084" s="62"/>
      <c r="F1084" s="62"/>
      <c r="G1084" s="62"/>
      <c r="H1084" s="62"/>
      <c r="I1084" s="62"/>
      <c r="J1084" s="62"/>
      <c r="K1084" s="62"/>
      <c r="L1084" s="62"/>
    </row>
    <row r="1085" spans="2:12" ht="14.5" customHeight="1" x14ac:dyDescent="0.35">
      <c r="B1085" s="62"/>
      <c r="C1085" s="62"/>
      <c r="D1085" s="62"/>
      <c r="E1085" s="62"/>
      <c r="F1085" s="62"/>
      <c r="G1085" s="62"/>
      <c r="H1085" s="62"/>
      <c r="I1085" s="62"/>
      <c r="J1085" s="62"/>
      <c r="K1085" s="62"/>
      <c r="L1085" s="62"/>
    </row>
    <row r="1086" spans="2:12" ht="14.5" customHeight="1" x14ac:dyDescent="0.35">
      <c r="B1086" s="62"/>
      <c r="C1086" s="62"/>
      <c r="D1086" s="62"/>
      <c r="E1086" s="62"/>
      <c r="F1086" s="62"/>
      <c r="G1086" s="62"/>
      <c r="H1086" s="62"/>
      <c r="I1086" s="62"/>
      <c r="J1086" s="62"/>
      <c r="K1086" s="62"/>
      <c r="L1086" s="62"/>
    </row>
    <row r="1087" spans="2:12" ht="14.5" customHeight="1" x14ac:dyDescent="0.35">
      <c r="B1087" s="62"/>
      <c r="C1087" s="62"/>
      <c r="D1087" s="62"/>
      <c r="E1087" s="62"/>
      <c r="F1087" s="62"/>
      <c r="G1087" s="62"/>
      <c r="H1087" s="62"/>
      <c r="I1087" s="62"/>
      <c r="J1087" s="62"/>
      <c r="K1087" s="62"/>
      <c r="L1087" s="62"/>
    </row>
    <row r="1088" spans="2:12" ht="14.5" customHeight="1" x14ac:dyDescent="0.35">
      <c r="B1088" s="62"/>
      <c r="C1088" s="62"/>
      <c r="D1088" s="62"/>
      <c r="E1088" s="62"/>
      <c r="F1088" s="62"/>
      <c r="G1088" s="62"/>
      <c r="H1088" s="62"/>
      <c r="I1088" s="62"/>
      <c r="J1088" s="62"/>
      <c r="K1088" s="62"/>
      <c r="L1088" s="62"/>
    </row>
    <row r="1089" spans="2:12" ht="14.5" customHeight="1" x14ac:dyDescent="0.35">
      <c r="B1089" s="62"/>
      <c r="C1089" s="62"/>
      <c r="D1089" s="62"/>
      <c r="E1089" s="62"/>
      <c r="F1089" s="62"/>
      <c r="G1089" s="62"/>
      <c r="H1089" s="62"/>
      <c r="I1089" s="62"/>
      <c r="J1089" s="62"/>
      <c r="K1089" s="62"/>
      <c r="L1089" s="62"/>
    </row>
    <row r="1090" spans="2:12" ht="14.5" customHeight="1" x14ac:dyDescent="0.35">
      <c r="B1090" s="62"/>
      <c r="C1090" s="62"/>
      <c r="D1090" s="62"/>
      <c r="E1090" s="62"/>
      <c r="F1090" s="62"/>
      <c r="G1090" s="62"/>
      <c r="H1090" s="62"/>
      <c r="I1090" s="62"/>
      <c r="J1090" s="62"/>
      <c r="K1090" s="62"/>
      <c r="L1090" s="62"/>
    </row>
    <row r="1091" spans="2:12" ht="14.5" customHeight="1" x14ac:dyDescent="0.35">
      <c r="B1091" s="62"/>
      <c r="C1091" s="62"/>
      <c r="D1091" s="62"/>
      <c r="E1091" s="62"/>
      <c r="F1091" s="62"/>
      <c r="G1091" s="62"/>
      <c r="H1091" s="62"/>
      <c r="I1091" s="62"/>
      <c r="J1091" s="62"/>
      <c r="K1091" s="62"/>
      <c r="L1091" s="62"/>
    </row>
    <row r="1092" spans="2:12" ht="14.5" customHeight="1" x14ac:dyDescent="0.35">
      <c r="B1092" s="62"/>
      <c r="C1092" s="62"/>
      <c r="D1092" s="62"/>
      <c r="E1092" s="62"/>
      <c r="F1092" s="62"/>
      <c r="G1092" s="62"/>
      <c r="H1092" s="62"/>
      <c r="I1092" s="62"/>
      <c r="J1092" s="62"/>
      <c r="K1092" s="62"/>
      <c r="L1092" s="62"/>
    </row>
    <row r="1093" spans="2:12" ht="14.5" customHeight="1" x14ac:dyDescent="0.35">
      <c r="B1093" s="62"/>
      <c r="C1093" s="62"/>
      <c r="D1093" s="62"/>
      <c r="E1093" s="62"/>
      <c r="F1093" s="62"/>
      <c r="G1093" s="62"/>
      <c r="H1093" s="62"/>
      <c r="I1093" s="62"/>
      <c r="J1093" s="62"/>
      <c r="K1093" s="62"/>
      <c r="L1093" s="62"/>
    </row>
    <row r="1094" spans="2:12" ht="14.5" customHeight="1" x14ac:dyDescent="0.35">
      <c r="B1094" s="62"/>
      <c r="C1094" s="62"/>
      <c r="D1094" s="62"/>
      <c r="E1094" s="62"/>
      <c r="F1094" s="62"/>
      <c r="G1094" s="62"/>
      <c r="H1094" s="62"/>
      <c r="I1094" s="62"/>
      <c r="J1094" s="62"/>
      <c r="K1094" s="62"/>
      <c r="L1094" s="62"/>
    </row>
    <row r="1095" spans="2:12" ht="14.5" customHeight="1" x14ac:dyDescent="0.35">
      <c r="B1095" s="62"/>
      <c r="C1095" s="62"/>
      <c r="D1095" s="62"/>
      <c r="E1095" s="62"/>
      <c r="F1095" s="62"/>
      <c r="G1095" s="62"/>
      <c r="H1095" s="62"/>
      <c r="I1095" s="62"/>
      <c r="J1095" s="62"/>
      <c r="K1095" s="62"/>
      <c r="L1095" s="62"/>
    </row>
    <row r="1096" spans="2:12" ht="14.5" customHeight="1" x14ac:dyDescent="0.35">
      <c r="B1096" s="62"/>
      <c r="C1096" s="62"/>
      <c r="D1096" s="62"/>
      <c r="E1096" s="62"/>
      <c r="F1096" s="62"/>
      <c r="G1096" s="62"/>
      <c r="H1096" s="62"/>
      <c r="I1096" s="62"/>
      <c r="J1096" s="62"/>
      <c r="K1096" s="62"/>
      <c r="L1096" s="62"/>
    </row>
    <row r="1097" spans="2:12" ht="14.5" customHeight="1" x14ac:dyDescent="0.35">
      <c r="B1097" s="62"/>
      <c r="C1097" s="62"/>
      <c r="D1097" s="62"/>
      <c r="E1097" s="62"/>
      <c r="F1097" s="62"/>
      <c r="G1097" s="62"/>
      <c r="H1097" s="62"/>
      <c r="I1097" s="62"/>
      <c r="J1097" s="62"/>
      <c r="K1097" s="62"/>
      <c r="L1097" s="62"/>
    </row>
    <row r="1098" spans="2:12" ht="14.5" customHeight="1" x14ac:dyDescent="0.35">
      <c r="B1098" s="62"/>
      <c r="C1098" s="62"/>
      <c r="D1098" s="62"/>
      <c r="E1098" s="62"/>
      <c r="F1098" s="62"/>
      <c r="G1098" s="62"/>
      <c r="H1098" s="62"/>
      <c r="I1098" s="62"/>
      <c r="J1098" s="62"/>
      <c r="K1098" s="62"/>
      <c r="L1098" s="62"/>
    </row>
    <row r="1099" spans="2:12" ht="14.5" customHeight="1" x14ac:dyDescent="0.35">
      <c r="B1099" s="62"/>
      <c r="C1099" s="62"/>
      <c r="D1099" s="62"/>
      <c r="E1099" s="62"/>
      <c r="F1099" s="62"/>
      <c r="G1099" s="62"/>
      <c r="H1099" s="62"/>
      <c r="I1099" s="62"/>
      <c r="J1099" s="62"/>
      <c r="K1099" s="62"/>
      <c r="L1099" s="62"/>
    </row>
    <row r="1100" spans="2:12" ht="14.5" customHeight="1" x14ac:dyDescent="0.35">
      <c r="B1100" s="62"/>
      <c r="C1100" s="62"/>
      <c r="D1100" s="62"/>
      <c r="E1100" s="62"/>
      <c r="F1100" s="62"/>
      <c r="G1100" s="62"/>
      <c r="H1100" s="62"/>
      <c r="I1100" s="62"/>
      <c r="J1100" s="62"/>
      <c r="K1100" s="62"/>
      <c r="L1100" s="62"/>
    </row>
    <row r="1101" spans="2:12" ht="14.5" customHeight="1" x14ac:dyDescent="0.35">
      <c r="B1101" s="62"/>
      <c r="C1101" s="62"/>
      <c r="D1101" s="62"/>
      <c r="E1101" s="62"/>
      <c r="F1101" s="62"/>
      <c r="G1101" s="62"/>
      <c r="H1101" s="62"/>
      <c r="I1101" s="62"/>
      <c r="J1101" s="62"/>
      <c r="K1101" s="62"/>
      <c r="L1101" s="62"/>
    </row>
    <row r="1102" spans="2:12" ht="14.5" customHeight="1" x14ac:dyDescent="0.35">
      <c r="B1102" s="62"/>
      <c r="C1102" s="62"/>
      <c r="D1102" s="62"/>
      <c r="E1102" s="62"/>
      <c r="F1102" s="62"/>
      <c r="G1102" s="62"/>
      <c r="H1102" s="62"/>
      <c r="I1102" s="62"/>
      <c r="J1102" s="62"/>
      <c r="K1102" s="62"/>
      <c r="L1102" s="62"/>
    </row>
    <row r="1103" spans="2:12" ht="14.5" customHeight="1" x14ac:dyDescent="0.35">
      <c r="B1103" s="62"/>
      <c r="C1103" s="62"/>
      <c r="D1103" s="62"/>
      <c r="E1103" s="62"/>
      <c r="F1103" s="62"/>
      <c r="G1103" s="62"/>
      <c r="H1103" s="62"/>
      <c r="I1103" s="62"/>
      <c r="J1103" s="62"/>
      <c r="K1103" s="62"/>
      <c r="L1103" s="62"/>
    </row>
    <row r="1104" spans="2:12" ht="14.5" customHeight="1" x14ac:dyDescent="0.35">
      <c r="B1104" s="62"/>
      <c r="C1104" s="62"/>
      <c r="D1104" s="62"/>
      <c r="E1104" s="62"/>
      <c r="F1104" s="62"/>
      <c r="G1104" s="62"/>
      <c r="H1104" s="62"/>
      <c r="I1104" s="62"/>
      <c r="J1104" s="62"/>
      <c r="K1104" s="62"/>
      <c r="L1104" s="62"/>
    </row>
    <row r="1105" spans="2:12" ht="14.5" customHeight="1" x14ac:dyDescent="0.35">
      <c r="B1105" s="62"/>
      <c r="C1105" s="62"/>
      <c r="D1105" s="62"/>
      <c r="E1105" s="62"/>
      <c r="F1105" s="62"/>
      <c r="G1105" s="62"/>
      <c r="H1105" s="62"/>
      <c r="I1105" s="62"/>
      <c r="J1105" s="62"/>
      <c r="K1105" s="62"/>
      <c r="L1105" s="62"/>
    </row>
    <row r="1106" spans="2:12" ht="14.5" customHeight="1" x14ac:dyDescent="0.35">
      <c r="B1106" s="62"/>
      <c r="C1106" s="62"/>
      <c r="D1106" s="62"/>
      <c r="E1106" s="62"/>
      <c r="F1106" s="62"/>
      <c r="G1106" s="62"/>
      <c r="H1106" s="62"/>
      <c r="I1106" s="62"/>
      <c r="J1106" s="62"/>
      <c r="K1106" s="62"/>
      <c r="L1106" s="62"/>
    </row>
    <row r="1107" spans="2:12" ht="14.5" customHeight="1" x14ac:dyDescent="0.35">
      <c r="B1107" s="62"/>
      <c r="C1107" s="62"/>
      <c r="D1107" s="62"/>
      <c r="E1107" s="62"/>
      <c r="F1107" s="62"/>
      <c r="G1107" s="62"/>
      <c r="H1107" s="62"/>
      <c r="I1107" s="62"/>
      <c r="J1107" s="62"/>
      <c r="K1107" s="62"/>
      <c r="L1107" s="62"/>
    </row>
    <row r="1108" spans="2:12" ht="14.5" customHeight="1" x14ac:dyDescent="0.35">
      <c r="B1108" s="62"/>
      <c r="C1108" s="62"/>
      <c r="D1108" s="62"/>
      <c r="E1108" s="62"/>
      <c r="F1108" s="62"/>
      <c r="G1108" s="62"/>
      <c r="H1108" s="62"/>
      <c r="I1108" s="62"/>
      <c r="J1108" s="62"/>
      <c r="K1108" s="62"/>
      <c r="L1108" s="62"/>
    </row>
    <row r="1109" spans="2:12" ht="14.5" customHeight="1" x14ac:dyDescent="0.35">
      <c r="B1109" s="62"/>
      <c r="C1109" s="62"/>
      <c r="D1109" s="62"/>
      <c r="E1109" s="62"/>
      <c r="F1109" s="62"/>
      <c r="G1109" s="62"/>
      <c r="H1109" s="62"/>
      <c r="I1109" s="62"/>
      <c r="J1109" s="62"/>
      <c r="K1109" s="62"/>
      <c r="L1109" s="62"/>
    </row>
    <row r="1110" spans="2:12" ht="14.5" customHeight="1" x14ac:dyDescent="0.35">
      <c r="B1110" s="62"/>
      <c r="C1110" s="62"/>
      <c r="D1110" s="62"/>
      <c r="E1110" s="62"/>
      <c r="F1110" s="62"/>
      <c r="G1110" s="62"/>
      <c r="H1110" s="62"/>
      <c r="I1110" s="62"/>
      <c r="J1110" s="62"/>
      <c r="K1110" s="62"/>
      <c r="L1110" s="62"/>
    </row>
    <row r="1111" spans="2:12" ht="14.5" customHeight="1" x14ac:dyDescent="0.35">
      <c r="B1111" s="62"/>
      <c r="C1111" s="62"/>
      <c r="D1111" s="62"/>
      <c r="E1111" s="62"/>
      <c r="F1111" s="62"/>
      <c r="G1111" s="62"/>
      <c r="H1111" s="62"/>
      <c r="I1111" s="62"/>
      <c r="J1111" s="62"/>
      <c r="K1111" s="62"/>
      <c r="L1111" s="62"/>
    </row>
    <row r="1112" spans="2:12" ht="14.5" customHeight="1" x14ac:dyDescent="0.35">
      <c r="B1112" s="62"/>
      <c r="C1112" s="62"/>
      <c r="D1112" s="62"/>
      <c r="E1112" s="62"/>
      <c r="F1112" s="62"/>
      <c r="G1112" s="62"/>
      <c r="H1112" s="62"/>
      <c r="I1112" s="62"/>
      <c r="J1112" s="62"/>
      <c r="K1112" s="62"/>
      <c r="L1112" s="62"/>
    </row>
    <row r="1113" spans="2:12" ht="14.5" customHeight="1" x14ac:dyDescent="0.35">
      <c r="B1113" s="62"/>
      <c r="C1113" s="62"/>
      <c r="D1113" s="62"/>
      <c r="E1113" s="62"/>
      <c r="F1113" s="62"/>
      <c r="G1113" s="62"/>
      <c r="H1113" s="62"/>
      <c r="I1113" s="62"/>
      <c r="J1113" s="62"/>
      <c r="K1113" s="62"/>
      <c r="L1113" s="62"/>
    </row>
    <row r="1114" spans="2:12" ht="14.5" customHeight="1" x14ac:dyDescent="0.35">
      <c r="B1114" s="62"/>
      <c r="C1114" s="62"/>
      <c r="D1114" s="62"/>
      <c r="E1114" s="62"/>
      <c r="F1114" s="62"/>
      <c r="G1114" s="62"/>
      <c r="H1114" s="62"/>
      <c r="I1114" s="62"/>
      <c r="J1114" s="62"/>
      <c r="K1114" s="62"/>
      <c r="L1114" s="62"/>
    </row>
    <row r="1115" spans="2:12" ht="14.5" customHeight="1" x14ac:dyDescent="0.35">
      <c r="B1115" s="62"/>
      <c r="C1115" s="62"/>
      <c r="D1115" s="62"/>
      <c r="E1115" s="62"/>
      <c r="F1115" s="62"/>
      <c r="G1115" s="62"/>
      <c r="H1115" s="62"/>
      <c r="I1115" s="62"/>
      <c r="J1115" s="62"/>
      <c r="K1115" s="62"/>
      <c r="L1115" s="62"/>
    </row>
    <row r="1116" spans="2:12" ht="14.5" customHeight="1" x14ac:dyDescent="0.35">
      <c r="B1116" s="62"/>
      <c r="C1116" s="62"/>
      <c r="D1116" s="62"/>
      <c r="E1116" s="62"/>
      <c r="F1116" s="62"/>
      <c r="G1116" s="62"/>
      <c r="H1116" s="62"/>
      <c r="I1116" s="62"/>
      <c r="J1116" s="62"/>
      <c r="K1116" s="62"/>
      <c r="L1116" s="62"/>
    </row>
    <row r="1117" spans="2:12" ht="14.5" customHeight="1" x14ac:dyDescent="0.35">
      <c r="B1117" s="62"/>
      <c r="C1117" s="62"/>
      <c r="D1117" s="62"/>
      <c r="E1117" s="62"/>
      <c r="F1117" s="62"/>
      <c r="G1117" s="62"/>
      <c r="H1117" s="62"/>
      <c r="I1117" s="62"/>
      <c r="J1117" s="62"/>
      <c r="K1117" s="62"/>
      <c r="L1117" s="62"/>
    </row>
    <row r="1118" spans="2:12" ht="14.5" customHeight="1" x14ac:dyDescent="0.35">
      <c r="B1118" s="62"/>
      <c r="C1118" s="62"/>
      <c r="D1118" s="62"/>
      <c r="E1118" s="62"/>
      <c r="F1118" s="62"/>
      <c r="G1118" s="62"/>
      <c r="H1118" s="62"/>
      <c r="I1118" s="62"/>
      <c r="J1118" s="62"/>
      <c r="K1118" s="62"/>
      <c r="L1118" s="62"/>
    </row>
    <row r="1119" spans="2:12" ht="14.5" customHeight="1" x14ac:dyDescent="0.35">
      <c r="B1119" s="62"/>
      <c r="C1119" s="62"/>
      <c r="D1119" s="62"/>
      <c r="E1119" s="62"/>
      <c r="F1119" s="62"/>
      <c r="G1119" s="62"/>
      <c r="H1119" s="62"/>
      <c r="I1119" s="62"/>
      <c r="J1119" s="62"/>
      <c r="K1119" s="62"/>
      <c r="L1119" s="62"/>
    </row>
    <row r="1120" spans="2:12" ht="14.5" customHeight="1" x14ac:dyDescent="0.35">
      <c r="B1120" s="62"/>
      <c r="C1120" s="62"/>
      <c r="D1120" s="62"/>
      <c r="E1120" s="62"/>
      <c r="F1120" s="62"/>
      <c r="G1120" s="62"/>
      <c r="H1120" s="62"/>
      <c r="I1120" s="62"/>
      <c r="J1120" s="62"/>
      <c r="K1120" s="62"/>
      <c r="L1120" s="62"/>
    </row>
    <row r="1121" spans="2:12" ht="14.5" customHeight="1" x14ac:dyDescent="0.35">
      <c r="B1121" s="62"/>
      <c r="C1121" s="62"/>
      <c r="D1121" s="62"/>
      <c r="E1121" s="62"/>
      <c r="F1121" s="62"/>
      <c r="G1121" s="62"/>
      <c r="H1121" s="62"/>
      <c r="I1121" s="62"/>
      <c r="J1121" s="62"/>
      <c r="K1121" s="62"/>
      <c r="L1121" s="62"/>
    </row>
    <row r="1122" spans="2:12" ht="14.5" customHeight="1" x14ac:dyDescent="0.35">
      <c r="B1122" s="62"/>
      <c r="C1122" s="62"/>
      <c r="D1122" s="62"/>
      <c r="E1122" s="62"/>
      <c r="F1122" s="62"/>
      <c r="G1122" s="62"/>
      <c r="H1122" s="62"/>
      <c r="I1122" s="62"/>
      <c r="J1122" s="62"/>
      <c r="K1122" s="62"/>
      <c r="L1122" s="62"/>
    </row>
    <row r="1123" spans="2:12" ht="14.5" customHeight="1" x14ac:dyDescent="0.35">
      <c r="B1123" s="62"/>
      <c r="C1123" s="62"/>
      <c r="D1123" s="62"/>
      <c r="E1123" s="62"/>
      <c r="F1123" s="62"/>
      <c r="G1123" s="62"/>
      <c r="H1123" s="62"/>
      <c r="I1123" s="62"/>
      <c r="J1123" s="62"/>
      <c r="K1123" s="62"/>
      <c r="L1123" s="62"/>
    </row>
    <row r="1124" spans="2:12" ht="14.5" customHeight="1" x14ac:dyDescent="0.35">
      <c r="B1124" s="62"/>
      <c r="C1124" s="62"/>
      <c r="D1124" s="62"/>
      <c r="E1124" s="62"/>
      <c r="F1124" s="62"/>
      <c r="G1124" s="62"/>
      <c r="H1124" s="62"/>
      <c r="I1124" s="62"/>
      <c r="J1124" s="62"/>
      <c r="K1124" s="62"/>
      <c r="L1124" s="62"/>
    </row>
    <row r="1125" spans="2:12" ht="14.5" customHeight="1" x14ac:dyDescent="0.35">
      <c r="B1125" s="62"/>
      <c r="C1125" s="62"/>
      <c r="D1125" s="62"/>
      <c r="E1125" s="62"/>
      <c r="F1125" s="62"/>
      <c r="G1125" s="62"/>
      <c r="H1125" s="62"/>
      <c r="I1125" s="62"/>
      <c r="J1125" s="62"/>
      <c r="K1125" s="62"/>
      <c r="L1125" s="62"/>
    </row>
    <row r="1126" spans="2:12" ht="14.5" customHeight="1" x14ac:dyDescent="0.35">
      <c r="B1126" s="62"/>
      <c r="C1126" s="62"/>
      <c r="D1126" s="62"/>
      <c r="E1126" s="62"/>
      <c r="F1126" s="62"/>
      <c r="G1126" s="62"/>
      <c r="H1126" s="62"/>
      <c r="I1126" s="62"/>
      <c r="J1126" s="62"/>
      <c r="K1126" s="62"/>
      <c r="L1126" s="62"/>
    </row>
    <row r="1127" spans="2:12" ht="14.5" customHeight="1" x14ac:dyDescent="0.35">
      <c r="B1127" s="62"/>
      <c r="C1127" s="62"/>
      <c r="D1127" s="62"/>
      <c r="E1127" s="62"/>
      <c r="F1127" s="62"/>
      <c r="G1127" s="62"/>
      <c r="H1127" s="62"/>
      <c r="I1127" s="62"/>
      <c r="J1127" s="62"/>
      <c r="K1127" s="62"/>
      <c r="L1127" s="62"/>
    </row>
    <row r="1128" spans="2:12" ht="14.5" customHeight="1" x14ac:dyDescent="0.35">
      <c r="B1128" s="62"/>
      <c r="C1128" s="62"/>
      <c r="D1128" s="62"/>
      <c r="E1128" s="62"/>
      <c r="F1128" s="62"/>
      <c r="G1128" s="62"/>
      <c r="H1128" s="62"/>
      <c r="I1128" s="62"/>
      <c r="J1128" s="62"/>
      <c r="K1128" s="62"/>
      <c r="L1128" s="62"/>
    </row>
    <row r="1129" spans="2:12" ht="14.5" customHeight="1" x14ac:dyDescent="0.35">
      <c r="B1129" s="62"/>
      <c r="C1129" s="62"/>
      <c r="D1129" s="62"/>
      <c r="E1129" s="62"/>
      <c r="F1129" s="62"/>
      <c r="G1129" s="62"/>
      <c r="H1129" s="62"/>
      <c r="I1129" s="62"/>
      <c r="J1129" s="62"/>
      <c r="K1129" s="62"/>
      <c r="L1129" s="62"/>
    </row>
    <row r="1130" spans="2:12" ht="14.5" customHeight="1" x14ac:dyDescent="0.35">
      <c r="B1130" s="62"/>
      <c r="C1130" s="62"/>
      <c r="D1130" s="62"/>
      <c r="E1130" s="62"/>
      <c r="F1130" s="62"/>
      <c r="G1130" s="62"/>
      <c r="H1130" s="62"/>
      <c r="I1130" s="62"/>
      <c r="J1130" s="62"/>
      <c r="K1130" s="62"/>
      <c r="L1130" s="62"/>
    </row>
    <row r="1131" spans="2:12" ht="14.5" customHeight="1" x14ac:dyDescent="0.35">
      <c r="B1131" s="62"/>
      <c r="C1131" s="62"/>
      <c r="D1131" s="62"/>
      <c r="E1131" s="62"/>
      <c r="F1131" s="62"/>
      <c r="G1131" s="62"/>
      <c r="H1131" s="62"/>
      <c r="I1131" s="62"/>
      <c r="J1131" s="62"/>
      <c r="K1131" s="62"/>
      <c r="L1131" s="62"/>
    </row>
    <row r="1132" spans="2:12" ht="14.5" customHeight="1" x14ac:dyDescent="0.35">
      <c r="B1132" s="62"/>
      <c r="C1132" s="62"/>
      <c r="D1132" s="62"/>
      <c r="E1132" s="62"/>
      <c r="F1132" s="62"/>
      <c r="G1132" s="62"/>
      <c r="H1132" s="62"/>
      <c r="I1132" s="62"/>
      <c r="J1132" s="62"/>
      <c r="K1132" s="62"/>
      <c r="L1132" s="62"/>
    </row>
    <row r="1133" spans="2:12" ht="14.5" customHeight="1" x14ac:dyDescent="0.35">
      <c r="B1133" s="62"/>
      <c r="C1133" s="62"/>
      <c r="D1133" s="62"/>
      <c r="E1133" s="62"/>
      <c r="F1133" s="62"/>
      <c r="G1133" s="62"/>
      <c r="H1133" s="62"/>
      <c r="I1133" s="62"/>
      <c r="J1133" s="62"/>
      <c r="K1133" s="62"/>
      <c r="L1133" s="62"/>
    </row>
    <row r="1134" spans="2:12" ht="14.5" customHeight="1" x14ac:dyDescent="0.35">
      <c r="B1134" s="62"/>
      <c r="C1134" s="62"/>
      <c r="D1134" s="62"/>
      <c r="E1134" s="62"/>
      <c r="F1134" s="62"/>
      <c r="G1134" s="62"/>
      <c r="H1134" s="62"/>
      <c r="I1134" s="62"/>
      <c r="J1134" s="62"/>
      <c r="K1134" s="62"/>
      <c r="L1134" s="62"/>
    </row>
    <row r="1135" spans="2:12" ht="14.5" customHeight="1" x14ac:dyDescent="0.35">
      <c r="B1135" s="62"/>
      <c r="C1135" s="62"/>
      <c r="D1135" s="62"/>
      <c r="E1135" s="62"/>
      <c r="F1135" s="62"/>
      <c r="G1135" s="62"/>
      <c r="H1135" s="62"/>
      <c r="I1135" s="62"/>
      <c r="J1135" s="62"/>
      <c r="K1135" s="62"/>
      <c r="L1135" s="62"/>
    </row>
    <row r="1136" spans="2:12" ht="14.5" customHeight="1" x14ac:dyDescent="0.35">
      <c r="B1136" s="62"/>
      <c r="C1136" s="62"/>
      <c r="D1136" s="62"/>
      <c r="E1136" s="62"/>
      <c r="F1136" s="62"/>
      <c r="G1136" s="62"/>
      <c r="H1136" s="62"/>
      <c r="I1136" s="62"/>
      <c r="J1136" s="62"/>
      <c r="K1136" s="62"/>
      <c r="L1136" s="62"/>
    </row>
    <row r="1137" spans="2:12" ht="14.5" customHeight="1" x14ac:dyDescent="0.35">
      <c r="B1137" s="62"/>
      <c r="C1137" s="62"/>
      <c r="D1137" s="62"/>
      <c r="E1137" s="62"/>
      <c r="F1137" s="62"/>
      <c r="G1137" s="62"/>
      <c r="H1137" s="62"/>
      <c r="I1137" s="62"/>
      <c r="J1137" s="62"/>
      <c r="K1137" s="62"/>
      <c r="L1137" s="62"/>
    </row>
    <row r="1138" spans="2:12" ht="14.5" customHeight="1" x14ac:dyDescent="0.35">
      <c r="B1138" s="62"/>
      <c r="C1138" s="62"/>
      <c r="D1138" s="62"/>
      <c r="E1138" s="62"/>
      <c r="F1138" s="62"/>
      <c r="G1138" s="62"/>
      <c r="H1138" s="62"/>
      <c r="I1138" s="62"/>
      <c r="J1138" s="62"/>
      <c r="K1138" s="62"/>
      <c r="L1138" s="62"/>
    </row>
    <row r="1139" spans="2:12" ht="14.5" customHeight="1" x14ac:dyDescent="0.35">
      <c r="B1139" s="62"/>
      <c r="C1139" s="62"/>
      <c r="D1139" s="62"/>
      <c r="E1139" s="62"/>
      <c r="F1139" s="62"/>
      <c r="G1139" s="62"/>
      <c r="H1139" s="62"/>
      <c r="I1139" s="62"/>
      <c r="J1139" s="62"/>
      <c r="K1139" s="62"/>
      <c r="L1139" s="62"/>
    </row>
    <row r="1140" spans="2:12" ht="14.5" customHeight="1" x14ac:dyDescent="0.35">
      <c r="B1140" s="62"/>
      <c r="C1140" s="62"/>
      <c r="D1140" s="62"/>
      <c r="E1140" s="62"/>
      <c r="F1140" s="62"/>
      <c r="G1140" s="62"/>
      <c r="H1140" s="62"/>
      <c r="I1140" s="62"/>
      <c r="J1140" s="62"/>
      <c r="K1140" s="62"/>
      <c r="L1140" s="62"/>
    </row>
    <row r="1141" spans="2:12" ht="14.5" customHeight="1" x14ac:dyDescent="0.35">
      <c r="B1141" s="62"/>
      <c r="C1141" s="62"/>
      <c r="D1141" s="62"/>
      <c r="E1141" s="62"/>
      <c r="F1141" s="62"/>
      <c r="G1141" s="62"/>
      <c r="H1141" s="62"/>
      <c r="I1141" s="62"/>
      <c r="J1141" s="62"/>
      <c r="K1141" s="62"/>
      <c r="L1141" s="62"/>
    </row>
    <row r="1142" spans="2:12" ht="14.5" customHeight="1" x14ac:dyDescent="0.35">
      <c r="B1142" s="62"/>
      <c r="C1142" s="62"/>
      <c r="D1142" s="62"/>
      <c r="E1142" s="62"/>
      <c r="F1142" s="62"/>
      <c r="G1142" s="62"/>
      <c r="H1142" s="62"/>
      <c r="I1142" s="62"/>
      <c r="J1142" s="62"/>
      <c r="K1142" s="62"/>
      <c r="L1142" s="62"/>
    </row>
    <row r="1143" spans="2:12" ht="14.5" customHeight="1" x14ac:dyDescent="0.35">
      <c r="B1143" s="62"/>
      <c r="C1143" s="62"/>
      <c r="D1143" s="62"/>
      <c r="E1143" s="62"/>
      <c r="F1143" s="62"/>
      <c r="G1143" s="62"/>
      <c r="H1143" s="62"/>
      <c r="I1143" s="62"/>
      <c r="J1143" s="62"/>
      <c r="K1143" s="62"/>
      <c r="L1143" s="62"/>
    </row>
    <row r="1144" spans="2:12" ht="14.5" customHeight="1" x14ac:dyDescent="0.35">
      <c r="B1144" s="62"/>
      <c r="C1144" s="62"/>
      <c r="D1144" s="62"/>
      <c r="E1144" s="62"/>
      <c r="F1144" s="62"/>
      <c r="G1144" s="62"/>
      <c r="H1144" s="62"/>
      <c r="I1144" s="62"/>
      <c r="J1144" s="62"/>
      <c r="K1144" s="62"/>
      <c r="L1144" s="62"/>
    </row>
    <row r="1145" spans="2:12" ht="14.5" customHeight="1" x14ac:dyDescent="0.35">
      <c r="B1145" s="62"/>
      <c r="C1145" s="62"/>
      <c r="D1145" s="62"/>
      <c r="E1145" s="62"/>
      <c r="F1145" s="62"/>
      <c r="G1145" s="62"/>
      <c r="H1145" s="62"/>
      <c r="I1145" s="62"/>
      <c r="J1145" s="62"/>
      <c r="K1145" s="62"/>
      <c r="L1145" s="62"/>
    </row>
    <row r="1146" spans="2:12" ht="14.5" customHeight="1" x14ac:dyDescent="0.35">
      <c r="B1146" s="62"/>
      <c r="C1146" s="62"/>
      <c r="D1146" s="62"/>
      <c r="E1146" s="62"/>
      <c r="F1146" s="62"/>
      <c r="G1146" s="62"/>
      <c r="H1146" s="62"/>
      <c r="I1146" s="62"/>
      <c r="J1146" s="62"/>
      <c r="K1146" s="62"/>
      <c r="L1146" s="62"/>
    </row>
    <row r="1147" spans="2:12" ht="14.5" customHeight="1" x14ac:dyDescent="0.35">
      <c r="B1147" s="62"/>
      <c r="C1147" s="62"/>
      <c r="D1147" s="62"/>
      <c r="E1147" s="62"/>
      <c r="F1147" s="62"/>
      <c r="G1147" s="62"/>
      <c r="H1147" s="62"/>
      <c r="I1147" s="62"/>
      <c r="J1147" s="62"/>
      <c r="K1147" s="62"/>
      <c r="L1147" s="62"/>
    </row>
    <row r="1148" spans="2:12" ht="14.5" customHeight="1" x14ac:dyDescent="0.35">
      <c r="B1148" s="62"/>
      <c r="C1148" s="62"/>
      <c r="D1148" s="62"/>
      <c r="E1148" s="62"/>
      <c r="F1148" s="62"/>
      <c r="G1148" s="62"/>
      <c r="H1148" s="62"/>
      <c r="I1148" s="62"/>
      <c r="J1148" s="62"/>
      <c r="K1148" s="62"/>
      <c r="L1148" s="62"/>
    </row>
    <row r="1149" spans="2:12" ht="14.5" customHeight="1" x14ac:dyDescent="0.35">
      <c r="B1149" s="62"/>
      <c r="C1149" s="62"/>
      <c r="D1149" s="62"/>
      <c r="E1149" s="62"/>
      <c r="F1149" s="62"/>
      <c r="G1149" s="62"/>
      <c r="H1149" s="62"/>
      <c r="I1149" s="62"/>
      <c r="J1149" s="62"/>
      <c r="K1149" s="62"/>
      <c r="L1149" s="62"/>
    </row>
    <row r="1150" spans="2:12" ht="14.5" customHeight="1" x14ac:dyDescent="0.35">
      <c r="B1150" s="62"/>
      <c r="C1150" s="62"/>
      <c r="D1150" s="62"/>
      <c r="E1150" s="62"/>
      <c r="F1150" s="62"/>
      <c r="G1150" s="62"/>
      <c r="H1150" s="62"/>
      <c r="I1150" s="62"/>
      <c r="J1150" s="62"/>
      <c r="K1150" s="62"/>
      <c r="L1150" s="62"/>
    </row>
    <row r="1151" spans="2:12" ht="14.5" customHeight="1" x14ac:dyDescent="0.35">
      <c r="B1151" s="62"/>
      <c r="C1151" s="62"/>
      <c r="D1151" s="62"/>
      <c r="E1151" s="62"/>
      <c r="F1151" s="62"/>
      <c r="G1151" s="62"/>
      <c r="H1151" s="62"/>
      <c r="I1151" s="62"/>
      <c r="J1151" s="62"/>
      <c r="K1151" s="62"/>
      <c r="L1151" s="62"/>
    </row>
    <row r="1152" spans="2:12" ht="14.5" customHeight="1" x14ac:dyDescent="0.35">
      <c r="B1152" s="62"/>
      <c r="C1152" s="62"/>
      <c r="D1152" s="62"/>
      <c r="E1152" s="62"/>
      <c r="F1152" s="62"/>
      <c r="G1152" s="62"/>
      <c r="H1152" s="62"/>
      <c r="I1152" s="62"/>
      <c r="J1152" s="62"/>
      <c r="K1152" s="62"/>
      <c r="L1152" s="62"/>
    </row>
    <row r="1153" spans="2:12" ht="14.5" customHeight="1" x14ac:dyDescent="0.35">
      <c r="B1153" s="62"/>
      <c r="C1153" s="62"/>
      <c r="D1153" s="62"/>
      <c r="E1153" s="62"/>
      <c r="F1153" s="62"/>
      <c r="G1153" s="62"/>
      <c r="H1153" s="62"/>
      <c r="I1153" s="62"/>
      <c r="J1153" s="62"/>
      <c r="K1153" s="62"/>
      <c r="L1153" s="62"/>
    </row>
    <row r="1154" spans="2:12" ht="14.5" customHeight="1" x14ac:dyDescent="0.35">
      <c r="B1154" s="62"/>
      <c r="C1154" s="62"/>
      <c r="D1154" s="62"/>
      <c r="E1154" s="62"/>
      <c r="F1154" s="62"/>
      <c r="G1154" s="62"/>
      <c r="H1154" s="62"/>
      <c r="I1154" s="62"/>
      <c r="J1154" s="62"/>
      <c r="K1154" s="62"/>
      <c r="L1154" s="62"/>
    </row>
    <row r="1155" spans="2:12" ht="14.5" customHeight="1" x14ac:dyDescent="0.35">
      <c r="B1155" s="62"/>
      <c r="C1155" s="62"/>
      <c r="D1155" s="62"/>
      <c r="E1155" s="62"/>
      <c r="F1155" s="62"/>
      <c r="G1155" s="62"/>
      <c r="H1155" s="62"/>
      <c r="I1155" s="62"/>
      <c r="J1155" s="62"/>
      <c r="K1155" s="62"/>
      <c r="L1155" s="62"/>
    </row>
    <row r="1156" spans="2:12" ht="14.5" customHeight="1" x14ac:dyDescent="0.35">
      <c r="B1156" s="62"/>
      <c r="C1156" s="62"/>
      <c r="D1156" s="62"/>
      <c r="E1156" s="62"/>
      <c r="F1156" s="62"/>
      <c r="G1156" s="62"/>
      <c r="H1156" s="62"/>
      <c r="I1156" s="62"/>
      <c r="J1156" s="62"/>
      <c r="K1156" s="62"/>
      <c r="L1156" s="62"/>
    </row>
    <row r="1157" spans="2:12" ht="14.5" customHeight="1" x14ac:dyDescent="0.35">
      <c r="B1157" s="62"/>
      <c r="C1157" s="62"/>
      <c r="D1157" s="62"/>
      <c r="E1157" s="62"/>
      <c r="F1157" s="62"/>
      <c r="G1157" s="62"/>
      <c r="H1157" s="62"/>
      <c r="I1157" s="62"/>
      <c r="J1157" s="62"/>
      <c r="K1157" s="62"/>
      <c r="L1157" s="62"/>
    </row>
    <row r="1158" spans="2:12" ht="14.5" customHeight="1" x14ac:dyDescent="0.35">
      <c r="B1158" s="62"/>
      <c r="C1158" s="62"/>
      <c r="D1158" s="62"/>
      <c r="E1158" s="62"/>
      <c r="F1158" s="62"/>
      <c r="G1158" s="62"/>
      <c r="H1158" s="62"/>
      <c r="I1158" s="62"/>
      <c r="J1158" s="62"/>
      <c r="K1158" s="62"/>
      <c r="L1158" s="62"/>
    </row>
    <row r="1159" spans="2:12" ht="14.5" customHeight="1" x14ac:dyDescent="0.35">
      <c r="B1159" s="62"/>
      <c r="C1159" s="62"/>
      <c r="D1159" s="62"/>
      <c r="E1159" s="62"/>
      <c r="F1159" s="62"/>
      <c r="G1159" s="62"/>
      <c r="H1159" s="62"/>
      <c r="I1159" s="62"/>
      <c r="J1159" s="62"/>
      <c r="K1159" s="62"/>
      <c r="L1159" s="62"/>
    </row>
    <row r="1160" spans="2:12" ht="14.5" customHeight="1" x14ac:dyDescent="0.35">
      <c r="B1160" s="62"/>
      <c r="C1160" s="62"/>
      <c r="D1160" s="62"/>
      <c r="E1160" s="62"/>
      <c r="F1160" s="62"/>
      <c r="G1160" s="62"/>
      <c r="H1160" s="62"/>
      <c r="I1160" s="62"/>
      <c r="J1160" s="62"/>
      <c r="K1160" s="62"/>
      <c r="L1160" s="62"/>
    </row>
    <row r="1161" spans="2:12" ht="14.5" customHeight="1" x14ac:dyDescent="0.35">
      <c r="B1161" s="62"/>
      <c r="C1161" s="62"/>
      <c r="D1161" s="62"/>
      <c r="E1161" s="62"/>
      <c r="F1161" s="62"/>
      <c r="G1161" s="62"/>
      <c r="H1161" s="62"/>
      <c r="I1161" s="62"/>
      <c r="J1161" s="62"/>
      <c r="K1161" s="62"/>
      <c r="L1161" s="62"/>
    </row>
    <row r="1162" spans="2:12" ht="14.5" customHeight="1" x14ac:dyDescent="0.35">
      <c r="B1162" s="62"/>
      <c r="C1162" s="62"/>
      <c r="D1162" s="62"/>
      <c r="E1162" s="62"/>
      <c r="F1162" s="62"/>
      <c r="G1162" s="62"/>
      <c r="H1162" s="62"/>
      <c r="I1162" s="62"/>
      <c r="J1162" s="62"/>
      <c r="K1162" s="62"/>
      <c r="L1162" s="62"/>
    </row>
    <row r="1163" spans="2:12" ht="14.5" customHeight="1" x14ac:dyDescent="0.35">
      <c r="B1163" s="62"/>
      <c r="C1163" s="62"/>
      <c r="D1163" s="62"/>
      <c r="E1163" s="62"/>
      <c r="F1163" s="62"/>
      <c r="G1163" s="62"/>
      <c r="H1163" s="62"/>
      <c r="I1163" s="62"/>
      <c r="J1163" s="62"/>
      <c r="K1163" s="62"/>
      <c r="L1163" s="62"/>
    </row>
    <row r="1164" spans="2:12" ht="14.5" customHeight="1" x14ac:dyDescent="0.35">
      <c r="B1164" s="62"/>
      <c r="C1164" s="62"/>
      <c r="D1164" s="62"/>
      <c r="E1164" s="62"/>
      <c r="F1164" s="62"/>
      <c r="G1164" s="62"/>
      <c r="H1164" s="62"/>
      <c r="I1164" s="62"/>
      <c r="J1164" s="62"/>
      <c r="K1164" s="62"/>
      <c r="L1164" s="62"/>
    </row>
    <row r="1165" spans="2:12" ht="14.5" customHeight="1" x14ac:dyDescent="0.35">
      <c r="B1165" s="62"/>
      <c r="C1165" s="62"/>
      <c r="D1165" s="62"/>
      <c r="E1165" s="62"/>
      <c r="F1165" s="62"/>
      <c r="G1165" s="62"/>
      <c r="H1165" s="62"/>
      <c r="I1165" s="62"/>
      <c r="J1165" s="62"/>
      <c r="K1165" s="62"/>
      <c r="L1165" s="62"/>
    </row>
    <row r="1166" spans="2:12" ht="14.5" customHeight="1" x14ac:dyDescent="0.35">
      <c r="B1166" s="62"/>
      <c r="C1166" s="62"/>
      <c r="D1166" s="62"/>
      <c r="E1166" s="62"/>
      <c r="F1166" s="62"/>
      <c r="G1166" s="62"/>
      <c r="H1166" s="62"/>
      <c r="I1166" s="62"/>
      <c r="J1166" s="62"/>
      <c r="K1166" s="62"/>
      <c r="L1166" s="62"/>
    </row>
    <row r="1167" spans="2:12" ht="14.5" customHeight="1" x14ac:dyDescent="0.35">
      <c r="B1167" s="62"/>
      <c r="C1167" s="62"/>
      <c r="D1167" s="62"/>
      <c r="E1167" s="62"/>
      <c r="F1167" s="62"/>
      <c r="G1167" s="62"/>
      <c r="H1167" s="62"/>
      <c r="I1167" s="62"/>
      <c r="J1167" s="62"/>
      <c r="K1167" s="62"/>
      <c r="L1167" s="62"/>
    </row>
    <row r="1168" spans="2:12" ht="14.5" customHeight="1" x14ac:dyDescent="0.35">
      <c r="B1168" s="62"/>
      <c r="C1168" s="62"/>
      <c r="D1168" s="62"/>
      <c r="E1168" s="62"/>
      <c r="F1168" s="62"/>
      <c r="G1168" s="62"/>
      <c r="H1168" s="62"/>
      <c r="I1168" s="62"/>
      <c r="J1168" s="62"/>
      <c r="K1168" s="62"/>
      <c r="L1168" s="62"/>
    </row>
    <row r="1169" spans="2:12" ht="14.5" customHeight="1" x14ac:dyDescent="0.35">
      <c r="B1169" s="62"/>
      <c r="C1169" s="62"/>
      <c r="D1169" s="62"/>
      <c r="E1169" s="62"/>
      <c r="F1169" s="62"/>
      <c r="G1169" s="62"/>
      <c r="H1169" s="62"/>
      <c r="I1169" s="62"/>
      <c r="J1169" s="62"/>
      <c r="K1169" s="62"/>
      <c r="L1169" s="62"/>
    </row>
    <row r="1170" spans="2:12" ht="14.5" customHeight="1" x14ac:dyDescent="0.35">
      <c r="B1170" s="62"/>
      <c r="C1170" s="62"/>
      <c r="D1170" s="62"/>
      <c r="E1170" s="62"/>
      <c r="F1170" s="62"/>
      <c r="G1170" s="62"/>
      <c r="H1170" s="62"/>
      <c r="I1170" s="62"/>
      <c r="J1170" s="62"/>
      <c r="K1170" s="62"/>
      <c r="L1170" s="62"/>
    </row>
    <row r="1171" spans="2:12" ht="14.5" customHeight="1" x14ac:dyDescent="0.35">
      <c r="B1171" s="62"/>
      <c r="C1171" s="62"/>
      <c r="D1171" s="62"/>
      <c r="E1171" s="62"/>
      <c r="F1171" s="62"/>
      <c r="G1171" s="62"/>
      <c r="H1171" s="62"/>
      <c r="I1171" s="62"/>
      <c r="J1171" s="62"/>
      <c r="K1171" s="62"/>
      <c r="L1171" s="62"/>
    </row>
    <row r="1172" spans="2:12" ht="14.5" customHeight="1" x14ac:dyDescent="0.35">
      <c r="B1172" s="62"/>
      <c r="C1172" s="62"/>
      <c r="D1172" s="62"/>
      <c r="E1172" s="62"/>
      <c r="F1172" s="62"/>
      <c r="G1172" s="62"/>
      <c r="H1172" s="62"/>
      <c r="I1172" s="62"/>
      <c r="J1172" s="62"/>
      <c r="K1172" s="62"/>
      <c r="L1172" s="62"/>
    </row>
    <row r="1173" spans="2:12" ht="14.5" customHeight="1" x14ac:dyDescent="0.35">
      <c r="B1173" s="62"/>
      <c r="C1173" s="62"/>
      <c r="D1173" s="62"/>
      <c r="E1173" s="62"/>
      <c r="F1173" s="62"/>
      <c r="G1173" s="62"/>
      <c r="H1173" s="62"/>
      <c r="I1173" s="62"/>
      <c r="J1173" s="62"/>
      <c r="K1173" s="62"/>
      <c r="L1173" s="62"/>
    </row>
    <row r="1174" spans="2:12" ht="14.5" customHeight="1" x14ac:dyDescent="0.35">
      <c r="B1174" s="62"/>
      <c r="C1174" s="62"/>
      <c r="D1174" s="62"/>
      <c r="E1174" s="62"/>
      <c r="F1174" s="62"/>
      <c r="G1174" s="62"/>
      <c r="H1174" s="62"/>
      <c r="I1174" s="62"/>
      <c r="J1174" s="62"/>
      <c r="K1174" s="62"/>
      <c r="L1174" s="62"/>
    </row>
    <row r="1175" spans="2:12" ht="14.5" customHeight="1" x14ac:dyDescent="0.35">
      <c r="B1175" s="62"/>
      <c r="C1175" s="62"/>
      <c r="D1175" s="62"/>
      <c r="E1175" s="62"/>
      <c r="F1175" s="62"/>
      <c r="G1175" s="62"/>
      <c r="H1175" s="62"/>
      <c r="I1175" s="62"/>
      <c r="J1175" s="62"/>
      <c r="K1175" s="62"/>
      <c r="L1175" s="62"/>
    </row>
    <row r="1176" spans="2:12" ht="14.5" customHeight="1" x14ac:dyDescent="0.35">
      <c r="B1176" s="62"/>
      <c r="C1176" s="62"/>
      <c r="D1176" s="62"/>
      <c r="E1176" s="62"/>
      <c r="F1176" s="62"/>
      <c r="G1176" s="62"/>
      <c r="H1176" s="62"/>
      <c r="I1176" s="62"/>
      <c r="J1176" s="62"/>
      <c r="K1176" s="62"/>
      <c r="L1176" s="62"/>
    </row>
    <row r="1177" spans="2:12" ht="14.5" customHeight="1" x14ac:dyDescent="0.35">
      <c r="B1177" s="62"/>
      <c r="C1177" s="62"/>
      <c r="D1177" s="62"/>
      <c r="E1177" s="62"/>
      <c r="F1177" s="62"/>
      <c r="G1177" s="62"/>
      <c r="H1177" s="62"/>
      <c r="I1177" s="62"/>
      <c r="J1177" s="62"/>
      <c r="K1177" s="62"/>
      <c r="L1177" s="62"/>
    </row>
    <row r="1178" spans="2:12" ht="14.5" customHeight="1" x14ac:dyDescent="0.35">
      <c r="B1178" s="62"/>
      <c r="C1178" s="62"/>
      <c r="D1178" s="62"/>
      <c r="E1178" s="62"/>
      <c r="F1178" s="62"/>
      <c r="G1178" s="62"/>
      <c r="H1178" s="62"/>
      <c r="I1178" s="62"/>
      <c r="J1178" s="62"/>
      <c r="K1178" s="62"/>
      <c r="L1178" s="62"/>
    </row>
    <row r="1179" spans="2:12" ht="14.5" customHeight="1" x14ac:dyDescent="0.35">
      <c r="B1179" s="62"/>
      <c r="C1179" s="62"/>
      <c r="D1179" s="62"/>
      <c r="E1179" s="62"/>
      <c r="F1179" s="62"/>
      <c r="G1179" s="62"/>
      <c r="H1179" s="62"/>
      <c r="I1179" s="62"/>
      <c r="J1179" s="62"/>
      <c r="K1179" s="62"/>
      <c r="L1179" s="62"/>
    </row>
    <row r="1180" spans="2:12" ht="14.5" customHeight="1" x14ac:dyDescent="0.35">
      <c r="B1180" s="62"/>
      <c r="C1180" s="62"/>
      <c r="D1180" s="62"/>
      <c r="E1180" s="62"/>
      <c r="F1180" s="62"/>
      <c r="G1180" s="62"/>
      <c r="H1180" s="62"/>
      <c r="I1180" s="62"/>
      <c r="J1180" s="62"/>
      <c r="K1180" s="62"/>
      <c r="L1180" s="62"/>
    </row>
    <row r="1181" spans="2:12" ht="14.5" customHeight="1" x14ac:dyDescent="0.35">
      <c r="B1181" s="62"/>
      <c r="C1181" s="62"/>
      <c r="D1181" s="62"/>
      <c r="E1181" s="62"/>
      <c r="F1181" s="62"/>
      <c r="G1181" s="62"/>
      <c r="H1181" s="62"/>
      <c r="I1181" s="62"/>
      <c r="J1181" s="62"/>
      <c r="K1181" s="62"/>
      <c r="L1181" s="62"/>
    </row>
    <row r="1182" spans="2:12" ht="14.5" customHeight="1" x14ac:dyDescent="0.35">
      <c r="B1182" s="62"/>
      <c r="C1182" s="62"/>
      <c r="D1182" s="62"/>
      <c r="E1182" s="62"/>
      <c r="F1182" s="62"/>
      <c r="G1182" s="62"/>
      <c r="H1182" s="62"/>
      <c r="I1182" s="62"/>
      <c r="J1182" s="62"/>
      <c r="K1182" s="62"/>
      <c r="L1182" s="62"/>
    </row>
    <row r="1183" spans="2:12" ht="14.5" customHeight="1" x14ac:dyDescent="0.35">
      <c r="B1183" s="62"/>
      <c r="C1183" s="62"/>
      <c r="D1183" s="62"/>
      <c r="E1183" s="62"/>
      <c r="F1183" s="62"/>
      <c r="G1183" s="62"/>
      <c r="H1183" s="62"/>
      <c r="I1183" s="62"/>
      <c r="J1183" s="62"/>
      <c r="K1183" s="62"/>
      <c r="L1183" s="62"/>
    </row>
    <row r="1184" spans="2:12" ht="14.5" customHeight="1" x14ac:dyDescent="0.35">
      <c r="B1184" s="62"/>
      <c r="C1184" s="62"/>
      <c r="D1184" s="62"/>
      <c r="E1184" s="62"/>
      <c r="F1184" s="62"/>
      <c r="G1184" s="62"/>
      <c r="H1184" s="62"/>
      <c r="I1184" s="62"/>
      <c r="J1184" s="62"/>
      <c r="K1184" s="62"/>
      <c r="L1184" s="62"/>
    </row>
    <row r="1185" spans="2:12" ht="14.5" customHeight="1" x14ac:dyDescent="0.35">
      <c r="B1185" s="62"/>
      <c r="C1185" s="62"/>
      <c r="D1185" s="62"/>
      <c r="E1185" s="62"/>
      <c r="F1185" s="62"/>
      <c r="G1185" s="62"/>
      <c r="H1185" s="62"/>
      <c r="I1185" s="62"/>
      <c r="J1185" s="62"/>
      <c r="K1185" s="62"/>
      <c r="L1185" s="62"/>
    </row>
    <row r="1186" spans="2:12" ht="14.5" customHeight="1" x14ac:dyDescent="0.35">
      <c r="B1186" s="62"/>
      <c r="C1186" s="62"/>
      <c r="D1186" s="62"/>
      <c r="E1186" s="62"/>
      <c r="F1186" s="62"/>
      <c r="G1186" s="62"/>
      <c r="H1186" s="62"/>
      <c r="I1186" s="62"/>
      <c r="J1186" s="62"/>
      <c r="K1186" s="62"/>
      <c r="L1186" s="62"/>
    </row>
    <row r="1187" spans="2:12" ht="14.5" customHeight="1" x14ac:dyDescent="0.35">
      <c r="B1187" s="62"/>
      <c r="C1187" s="62"/>
      <c r="D1187" s="62"/>
      <c r="E1187" s="62"/>
      <c r="F1187" s="62"/>
      <c r="G1187" s="62"/>
      <c r="H1187" s="62"/>
      <c r="I1187" s="62"/>
      <c r="J1187" s="62"/>
      <c r="K1187" s="62"/>
      <c r="L1187" s="62"/>
    </row>
    <row r="1188" spans="2:12" ht="14.5" customHeight="1" x14ac:dyDescent="0.35">
      <c r="B1188" s="62"/>
      <c r="C1188" s="62"/>
      <c r="D1188" s="62"/>
      <c r="E1188" s="62"/>
      <c r="F1188" s="62"/>
      <c r="G1188" s="62"/>
      <c r="H1188" s="62"/>
      <c r="I1188" s="62"/>
      <c r="J1188" s="62"/>
      <c r="K1188" s="62"/>
      <c r="L1188" s="62"/>
    </row>
    <row r="1189" spans="2:12" ht="14.5" customHeight="1" x14ac:dyDescent="0.35">
      <c r="B1189" s="62"/>
      <c r="C1189" s="62"/>
      <c r="D1189" s="62"/>
      <c r="E1189" s="62"/>
      <c r="F1189" s="62"/>
      <c r="G1189" s="62"/>
      <c r="H1189" s="62"/>
      <c r="I1189" s="62"/>
      <c r="J1189" s="62"/>
      <c r="K1189" s="62"/>
      <c r="L1189" s="62"/>
    </row>
    <row r="1190" spans="2:12" ht="14.5" customHeight="1" x14ac:dyDescent="0.35">
      <c r="B1190" s="62"/>
      <c r="C1190" s="62"/>
      <c r="D1190" s="62"/>
      <c r="E1190" s="62"/>
      <c r="F1190" s="62"/>
      <c r="G1190" s="62"/>
      <c r="H1190" s="62"/>
      <c r="I1190" s="62"/>
      <c r="J1190" s="62"/>
      <c r="K1190" s="62"/>
      <c r="L1190" s="62"/>
    </row>
    <row r="1191" spans="2:12" ht="14.5" customHeight="1" x14ac:dyDescent="0.35">
      <c r="B1191" s="62"/>
      <c r="C1191" s="62"/>
      <c r="D1191" s="62"/>
      <c r="E1191" s="62"/>
      <c r="F1191" s="62"/>
      <c r="G1191" s="62"/>
      <c r="H1191" s="62"/>
      <c r="I1191" s="62"/>
      <c r="J1191" s="62"/>
      <c r="K1191" s="62"/>
      <c r="L1191" s="62"/>
    </row>
    <row r="1192" spans="2:12" ht="14.5" customHeight="1" x14ac:dyDescent="0.35">
      <c r="B1192" s="62"/>
      <c r="C1192" s="62"/>
      <c r="D1192" s="62"/>
      <c r="E1192" s="62"/>
      <c r="F1192" s="62"/>
      <c r="G1192" s="62"/>
      <c r="H1192" s="62"/>
      <c r="I1192" s="62"/>
      <c r="J1192" s="62"/>
      <c r="K1192" s="62"/>
      <c r="L1192" s="62"/>
    </row>
    <row r="1193" spans="2:12" ht="14.5" customHeight="1" x14ac:dyDescent="0.35">
      <c r="B1193" s="62"/>
      <c r="C1193" s="62"/>
      <c r="D1193" s="62"/>
      <c r="E1193" s="62"/>
      <c r="F1193" s="62"/>
      <c r="G1193" s="62"/>
      <c r="H1193" s="62"/>
      <c r="I1193" s="62"/>
      <c r="J1193" s="62"/>
      <c r="K1193" s="62"/>
      <c r="L1193" s="62"/>
    </row>
    <row r="1194" spans="2:12" ht="14.5" customHeight="1" x14ac:dyDescent="0.35">
      <c r="B1194" s="62"/>
      <c r="C1194" s="62"/>
      <c r="D1194" s="62"/>
      <c r="E1194" s="62"/>
      <c r="F1194" s="62"/>
      <c r="G1194" s="62"/>
      <c r="H1194" s="62"/>
      <c r="I1194" s="62"/>
      <c r="J1194" s="62"/>
      <c r="K1194" s="62"/>
      <c r="L1194" s="62"/>
    </row>
    <row r="1195" spans="2:12" ht="14.5" customHeight="1" x14ac:dyDescent="0.35">
      <c r="B1195" s="62"/>
      <c r="C1195" s="62"/>
      <c r="D1195" s="62"/>
      <c r="E1195" s="62"/>
      <c r="F1195" s="62"/>
      <c r="G1195" s="62"/>
      <c r="H1195" s="62"/>
      <c r="I1195" s="62"/>
      <c r="J1195" s="62"/>
      <c r="K1195" s="62"/>
      <c r="L1195" s="62"/>
    </row>
    <row r="1196" spans="2:12" ht="14.5" customHeight="1" x14ac:dyDescent="0.35">
      <c r="B1196" s="62"/>
      <c r="C1196" s="62"/>
      <c r="D1196" s="62"/>
      <c r="E1196" s="62"/>
      <c r="F1196" s="62"/>
      <c r="G1196" s="62"/>
      <c r="H1196" s="62"/>
      <c r="I1196" s="62"/>
      <c r="J1196" s="62"/>
      <c r="K1196" s="62"/>
      <c r="L1196" s="62"/>
    </row>
    <row r="1197" spans="2:12" ht="14.5" customHeight="1" x14ac:dyDescent="0.35">
      <c r="B1197" s="62"/>
      <c r="C1197" s="62"/>
      <c r="D1197" s="62"/>
      <c r="E1197" s="62"/>
      <c r="F1197" s="62"/>
      <c r="G1197" s="62"/>
      <c r="H1197" s="62"/>
      <c r="I1197" s="62"/>
      <c r="J1197" s="62"/>
      <c r="K1197" s="62"/>
      <c r="L1197" s="62"/>
    </row>
    <row r="1198" spans="2:12" ht="14.5" customHeight="1" x14ac:dyDescent="0.35">
      <c r="B1198" s="62"/>
      <c r="C1198" s="62"/>
      <c r="D1198" s="62"/>
      <c r="E1198" s="62"/>
      <c r="F1198" s="62"/>
      <c r="G1198" s="62"/>
      <c r="H1198" s="62"/>
      <c r="I1198" s="62"/>
      <c r="J1198" s="62"/>
      <c r="K1198" s="62"/>
      <c r="L1198" s="62"/>
    </row>
    <row r="1199" spans="2:12" ht="14.5" customHeight="1" x14ac:dyDescent="0.35">
      <c r="B1199" s="62"/>
      <c r="C1199" s="62"/>
      <c r="D1199" s="62"/>
      <c r="E1199" s="62"/>
      <c r="F1199" s="62"/>
      <c r="G1199" s="62"/>
      <c r="H1199" s="62"/>
      <c r="I1199" s="62"/>
      <c r="J1199" s="62"/>
      <c r="K1199" s="62"/>
      <c r="L1199" s="62"/>
    </row>
    <row r="1200" spans="2:12" ht="14.5" customHeight="1" x14ac:dyDescent="0.35">
      <c r="B1200" s="62"/>
      <c r="C1200" s="62"/>
      <c r="D1200" s="62"/>
      <c r="E1200" s="62"/>
      <c r="F1200" s="62"/>
      <c r="G1200" s="62"/>
      <c r="H1200" s="62"/>
      <c r="I1200" s="62"/>
      <c r="J1200" s="62"/>
      <c r="K1200" s="62"/>
      <c r="L1200" s="62"/>
    </row>
    <row r="1201" spans="2:12" ht="14.5" customHeight="1" x14ac:dyDescent="0.35">
      <c r="B1201" s="62"/>
      <c r="C1201" s="62"/>
      <c r="D1201" s="62"/>
      <c r="E1201" s="62"/>
      <c r="F1201" s="62"/>
      <c r="G1201" s="62"/>
      <c r="H1201" s="62"/>
      <c r="I1201" s="62"/>
      <c r="J1201" s="62"/>
      <c r="K1201" s="62"/>
      <c r="L1201" s="62"/>
    </row>
    <row r="1202" spans="2:12" ht="14.5" customHeight="1" x14ac:dyDescent="0.35">
      <c r="B1202" s="62"/>
      <c r="C1202" s="62"/>
      <c r="D1202" s="62"/>
      <c r="E1202" s="62"/>
      <c r="F1202" s="62"/>
      <c r="G1202" s="62"/>
      <c r="H1202" s="62"/>
      <c r="I1202" s="62"/>
      <c r="J1202" s="62"/>
      <c r="K1202" s="62"/>
      <c r="L1202" s="62"/>
    </row>
    <row r="1203" spans="2:12" ht="14.5" customHeight="1" x14ac:dyDescent="0.35">
      <c r="B1203" s="62"/>
      <c r="C1203" s="62"/>
      <c r="D1203" s="62"/>
      <c r="E1203" s="62"/>
      <c r="F1203" s="62"/>
      <c r="G1203" s="62"/>
      <c r="H1203" s="62"/>
      <c r="I1203" s="62"/>
      <c r="J1203" s="62"/>
      <c r="K1203" s="62"/>
      <c r="L1203" s="62"/>
    </row>
    <row r="1204" spans="2:12" ht="14.5" customHeight="1" x14ac:dyDescent="0.35">
      <c r="B1204" s="62"/>
      <c r="C1204" s="62"/>
      <c r="D1204" s="62"/>
      <c r="E1204" s="62"/>
      <c r="F1204" s="62"/>
      <c r="G1204" s="62"/>
      <c r="H1204" s="62"/>
      <c r="I1204" s="62"/>
      <c r="J1204" s="62"/>
      <c r="K1204" s="62"/>
      <c r="L1204" s="62"/>
    </row>
    <row r="1205" spans="2:12" ht="14.5" customHeight="1" x14ac:dyDescent="0.35">
      <c r="B1205" s="62"/>
      <c r="C1205" s="62"/>
      <c r="D1205" s="62"/>
      <c r="E1205" s="62"/>
      <c r="F1205" s="62"/>
      <c r="G1205" s="62"/>
      <c r="H1205" s="62"/>
      <c r="I1205" s="62"/>
      <c r="J1205" s="62"/>
      <c r="K1205" s="62"/>
      <c r="L1205" s="62"/>
    </row>
    <row r="1206" spans="2:12" ht="14.5" customHeight="1" x14ac:dyDescent="0.35">
      <c r="B1206" s="62"/>
      <c r="C1206" s="62"/>
      <c r="D1206" s="62"/>
      <c r="E1206" s="62"/>
      <c r="F1206" s="62"/>
      <c r="G1206" s="62"/>
      <c r="H1206" s="62"/>
      <c r="I1206" s="62"/>
      <c r="J1206" s="62"/>
      <c r="K1206" s="62"/>
      <c r="L1206" s="62"/>
    </row>
    <row r="1207" spans="2:12" ht="14.5" customHeight="1" x14ac:dyDescent="0.35">
      <c r="B1207" s="62"/>
      <c r="C1207" s="62"/>
      <c r="D1207" s="62"/>
      <c r="E1207" s="62"/>
      <c r="F1207" s="62"/>
      <c r="G1207" s="62"/>
      <c r="H1207" s="62"/>
      <c r="I1207" s="62"/>
      <c r="J1207" s="62"/>
      <c r="K1207" s="62"/>
      <c r="L1207" s="62"/>
    </row>
    <row r="1208" spans="2:12" ht="14.5" customHeight="1" x14ac:dyDescent="0.35">
      <c r="B1208" s="62"/>
      <c r="C1208" s="62"/>
      <c r="D1208" s="62"/>
      <c r="E1208" s="62"/>
      <c r="F1208" s="62"/>
      <c r="G1208" s="62"/>
      <c r="H1208" s="62"/>
      <c r="I1208" s="62"/>
      <c r="J1208" s="62"/>
      <c r="K1208" s="62"/>
      <c r="L1208" s="62"/>
    </row>
    <row r="1209" spans="2:12" ht="14.5" customHeight="1" x14ac:dyDescent="0.35">
      <c r="B1209" s="62"/>
      <c r="C1209" s="62"/>
      <c r="D1209" s="62"/>
      <c r="E1209" s="62"/>
      <c r="F1209" s="62"/>
      <c r="G1209" s="62"/>
      <c r="H1209" s="62"/>
      <c r="I1209" s="62"/>
      <c r="J1209" s="62"/>
      <c r="K1209" s="62"/>
      <c r="L1209" s="62"/>
    </row>
    <row r="1210" spans="2:12" ht="14.5" customHeight="1" x14ac:dyDescent="0.35">
      <c r="B1210" s="62"/>
      <c r="C1210" s="62"/>
      <c r="D1210" s="62"/>
      <c r="E1210" s="62"/>
      <c r="F1210" s="62"/>
      <c r="G1210" s="62"/>
      <c r="H1210" s="62"/>
      <c r="I1210" s="62"/>
      <c r="J1210" s="62"/>
      <c r="K1210" s="62"/>
      <c r="L1210" s="62"/>
    </row>
    <row r="1211" spans="2:12" ht="14.5" customHeight="1" x14ac:dyDescent="0.35">
      <c r="B1211" s="62"/>
      <c r="C1211" s="62"/>
      <c r="D1211" s="62"/>
      <c r="E1211" s="62"/>
      <c r="F1211" s="62"/>
      <c r="G1211" s="62"/>
      <c r="H1211" s="62"/>
      <c r="I1211" s="62"/>
      <c r="J1211" s="62"/>
      <c r="K1211" s="62"/>
      <c r="L1211" s="62"/>
    </row>
    <row r="1212" spans="2:12" ht="14.5" customHeight="1" x14ac:dyDescent="0.35">
      <c r="B1212" s="62"/>
      <c r="C1212" s="62"/>
      <c r="D1212" s="62"/>
      <c r="E1212" s="62"/>
      <c r="F1212" s="62"/>
      <c r="G1212" s="62"/>
      <c r="H1212" s="62"/>
      <c r="I1212" s="62"/>
      <c r="J1212" s="62"/>
      <c r="K1212" s="62"/>
      <c r="L1212" s="62"/>
    </row>
    <row r="1213" spans="2:12" ht="14.5" customHeight="1" x14ac:dyDescent="0.35">
      <c r="B1213" s="62"/>
      <c r="C1213" s="62"/>
      <c r="D1213" s="62"/>
      <c r="E1213" s="62"/>
      <c r="F1213" s="62"/>
      <c r="G1213" s="62"/>
      <c r="H1213" s="62"/>
      <c r="I1213" s="62"/>
      <c r="J1213" s="62"/>
      <c r="K1213" s="62"/>
      <c r="L1213" s="62"/>
    </row>
    <row r="1214" spans="2:12" ht="14.5" customHeight="1" x14ac:dyDescent="0.35">
      <c r="B1214" s="62"/>
      <c r="C1214" s="62"/>
      <c r="D1214" s="62"/>
      <c r="E1214" s="62"/>
      <c r="F1214" s="62"/>
      <c r="G1214" s="62"/>
      <c r="H1214" s="62"/>
      <c r="I1214" s="62"/>
      <c r="J1214" s="62"/>
      <c r="K1214" s="62"/>
      <c r="L1214" s="62"/>
    </row>
    <row r="1215" spans="2:12" ht="14.5" customHeight="1" x14ac:dyDescent="0.35">
      <c r="B1215" s="62"/>
      <c r="C1215" s="62"/>
      <c r="D1215" s="62"/>
      <c r="E1215" s="62"/>
      <c r="F1215" s="62"/>
      <c r="G1215" s="62"/>
      <c r="H1215" s="62"/>
      <c r="I1215" s="62"/>
      <c r="J1215" s="62"/>
      <c r="K1215" s="62"/>
      <c r="L1215" s="62"/>
    </row>
    <row r="1216" spans="2:12" ht="14.5" customHeight="1" x14ac:dyDescent="0.35">
      <c r="B1216" s="62"/>
      <c r="C1216" s="62"/>
      <c r="D1216" s="62"/>
      <c r="E1216" s="62"/>
      <c r="F1216" s="62"/>
      <c r="G1216" s="62"/>
      <c r="H1216" s="62"/>
      <c r="I1216" s="62"/>
      <c r="J1216" s="62"/>
      <c r="K1216" s="62"/>
      <c r="L1216" s="62"/>
    </row>
    <row r="1217" spans="2:12" ht="14.5" customHeight="1" x14ac:dyDescent="0.35">
      <c r="B1217" s="62"/>
      <c r="C1217" s="62"/>
      <c r="D1217" s="62"/>
      <c r="E1217" s="62"/>
      <c r="F1217" s="62"/>
      <c r="G1217" s="62"/>
      <c r="H1217" s="62"/>
      <c r="I1217" s="62"/>
      <c r="J1217" s="62"/>
      <c r="K1217" s="62"/>
      <c r="L1217" s="62"/>
    </row>
    <row r="1218" spans="2:12" ht="14.5" customHeight="1" x14ac:dyDescent="0.35">
      <c r="B1218" s="62"/>
      <c r="C1218" s="62"/>
      <c r="D1218" s="62"/>
      <c r="E1218" s="62"/>
      <c r="F1218" s="62"/>
      <c r="G1218" s="62"/>
      <c r="H1218" s="62"/>
      <c r="I1218" s="62"/>
      <c r="J1218" s="62"/>
      <c r="K1218" s="62"/>
      <c r="L1218" s="62"/>
    </row>
    <row r="1219" spans="2:12" ht="14.5" customHeight="1" x14ac:dyDescent="0.35">
      <c r="B1219" s="62"/>
      <c r="C1219" s="62"/>
      <c r="D1219" s="62"/>
      <c r="E1219" s="62"/>
      <c r="F1219" s="62"/>
      <c r="G1219" s="62"/>
      <c r="H1219" s="62"/>
      <c r="I1219" s="62"/>
      <c r="J1219" s="62"/>
      <c r="K1219" s="62"/>
      <c r="L1219" s="62"/>
    </row>
    <row r="1220" spans="2:12" ht="14.5" customHeight="1" x14ac:dyDescent="0.35">
      <c r="B1220" s="62"/>
      <c r="C1220" s="62"/>
      <c r="D1220" s="62"/>
      <c r="E1220" s="62"/>
      <c r="F1220" s="62"/>
      <c r="G1220" s="62"/>
      <c r="H1220" s="62"/>
      <c r="I1220" s="62"/>
      <c r="J1220" s="62"/>
      <c r="K1220" s="62"/>
      <c r="L1220" s="62"/>
    </row>
    <row r="1221" spans="2:12" ht="14.5" customHeight="1" x14ac:dyDescent="0.35">
      <c r="B1221" s="62"/>
      <c r="C1221" s="62"/>
      <c r="D1221" s="62"/>
      <c r="E1221" s="62"/>
      <c r="F1221" s="62"/>
      <c r="G1221" s="62"/>
      <c r="H1221" s="62"/>
      <c r="I1221" s="62"/>
      <c r="J1221" s="62"/>
      <c r="K1221" s="62"/>
      <c r="L1221" s="62"/>
    </row>
    <row r="1222" spans="2:12" ht="14.5" customHeight="1" x14ac:dyDescent="0.35">
      <c r="B1222" s="62"/>
      <c r="C1222" s="62"/>
      <c r="D1222" s="62"/>
      <c r="E1222" s="62"/>
      <c r="F1222" s="62"/>
      <c r="G1222" s="62"/>
      <c r="H1222" s="62"/>
      <c r="I1222" s="62"/>
      <c r="J1222" s="62"/>
      <c r="K1222" s="62"/>
      <c r="L1222" s="62"/>
    </row>
    <row r="1223" spans="2:12" ht="14.5" customHeight="1" x14ac:dyDescent="0.35">
      <c r="B1223" s="62"/>
      <c r="C1223" s="62"/>
      <c r="D1223" s="62"/>
      <c r="E1223" s="62"/>
      <c r="F1223" s="62"/>
      <c r="G1223" s="62"/>
      <c r="H1223" s="62"/>
      <c r="I1223" s="62"/>
      <c r="J1223" s="62"/>
      <c r="K1223" s="62"/>
      <c r="L1223" s="62"/>
    </row>
    <row r="1224" spans="2:12" ht="14.5" customHeight="1" x14ac:dyDescent="0.35">
      <c r="B1224" s="62"/>
      <c r="C1224" s="62"/>
      <c r="D1224" s="62"/>
      <c r="E1224" s="62"/>
      <c r="F1224" s="62"/>
      <c r="G1224" s="62"/>
      <c r="H1224" s="62"/>
      <c r="I1224" s="62"/>
      <c r="J1224" s="62"/>
      <c r="K1224" s="62"/>
      <c r="L1224" s="62"/>
    </row>
    <row r="1225" spans="2:12" ht="14.5" customHeight="1" x14ac:dyDescent="0.35">
      <c r="B1225" s="62"/>
      <c r="C1225" s="62"/>
      <c r="D1225" s="62"/>
      <c r="E1225" s="62"/>
      <c r="F1225" s="62"/>
      <c r="G1225" s="62"/>
      <c r="H1225" s="62"/>
      <c r="I1225" s="62"/>
      <c r="J1225" s="62"/>
      <c r="K1225" s="62"/>
      <c r="L1225" s="62"/>
    </row>
    <row r="1226" spans="2:12" ht="14.5" customHeight="1" x14ac:dyDescent="0.35">
      <c r="B1226" s="62"/>
      <c r="C1226" s="62"/>
      <c r="D1226" s="62"/>
      <c r="E1226" s="62"/>
      <c r="F1226" s="62"/>
      <c r="G1226" s="62"/>
      <c r="H1226" s="62"/>
      <c r="I1226" s="62"/>
      <c r="J1226" s="62"/>
      <c r="K1226" s="62"/>
      <c r="L1226" s="62"/>
    </row>
    <row r="1227" spans="2:12" ht="14.5" customHeight="1" x14ac:dyDescent="0.35">
      <c r="B1227" s="62"/>
      <c r="C1227" s="62"/>
      <c r="D1227" s="62"/>
      <c r="E1227" s="62"/>
      <c r="F1227" s="62"/>
      <c r="G1227" s="62"/>
      <c r="H1227" s="62"/>
      <c r="I1227" s="62"/>
      <c r="J1227" s="62"/>
      <c r="K1227" s="62"/>
      <c r="L1227" s="62"/>
    </row>
    <row r="1228" spans="2:12" ht="14.5" customHeight="1" x14ac:dyDescent="0.35">
      <c r="B1228" s="62"/>
      <c r="C1228" s="62"/>
      <c r="D1228" s="62"/>
      <c r="E1228" s="62"/>
      <c r="F1228" s="62"/>
      <c r="G1228" s="62"/>
      <c r="H1228" s="62"/>
      <c r="I1228" s="62"/>
      <c r="J1228" s="62"/>
      <c r="K1228" s="62"/>
      <c r="L1228" s="62"/>
    </row>
    <row r="1229" spans="2:12" ht="14.5" customHeight="1" x14ac:dyDescent="0.35">
      <c r="B1229" s="62"/>
      <c r="C1229" s="62"/>
      <c r="D1229" s="62"/>
      <c r="E1229" s="62"/>
      <c r="F1229" s="62"/>
      <c r="G1229" s="62"/>
      <c r="H1229" s="62"/>
      <c r="I1229" s="62"/>
      <c r="J1229" s="62"/>
      <c r="K1229" s="62"/>
      <c r="L1229" s="62"/>
    </row>
    <row r="1230" spans="2:12" ht="14.5" customHeight="1" x14ac:dyDescent="0.35">
      <c r="B1230" s="62"/>
      <c r="C1230" s="62"/>
      <c r="D1230" s="62"/>
      <c r="E1230" s="62"/>
      <c r="F1230" s="62"/>
      <c r="G1230" s="62"/>
      <c r="H1230" s="62"/>
      <c r="I1230" s="62"/>
      <c r="J1230" s="62"/>
      <c r="K1230" s="62"/>
      <c r="L1230" s="62"/>
    </row>
    <row r="1231" spans="2:12" ht="14.5" customHeight="1" x14ac:dyDescent="0.35">
      <c r="B1231" s="62"/>
      <c r="C1231" s="62"/>
      <c r="D1231" s="62"/>
      <c r="E1231" s="62"/>
      <c r="F1231" s="62"/>
      <c r="G1231" s="62"/>
      <c r="H1231" s="62"/>
      <c r="I1231" s="62"/>
      <c r="J1231" s="62"/>
      <c r="K1231" s="62"/>
      <c r="L1231" s="62"/>
    </row>
    <row r="1232" spans="2:12" ht="14.5" customHeight="1" x14ac:dyDescent="0.35">
      <c r="B1232" s="62"/>
      <c r="C1232" s="62"/>
      <c r="D1232" s="62"/>
      <c r="E1232" s="62"/>
      <c r="F1232" s="62"/>
      <c r="G1232" s="62"/>
      <c r="H1232" s="62"/>
      <c r="I1232" s="62"/>
      <c r="J1232" s="62"/>
      <c r="K1232" s="62"/>
      <c r="L1232" s="62"/>
    </row>
    <row r="1233" spans="2:12" ht="14.5" customHeight="1" x14ac:dyDescent="0.35">
      <c r="B1233" s="62"/>
      <c r="C1233" s="62"/>
      <c r="D1233" s="62"/>
      <c r="E1233" s="62"/>
      <c r="F1233" s="62"/>
      <c r="G1233" s="62"/>
      <c r="H1233" s="62"/>
      <c r="I1233" s="62"/>
      <c r="J1233" s="62"/>
      <c r="K1233" s="62"/>
      <c r="L1233" s="62"/>
    </row>
    <row r="1234" spans="2:12" ht="14.5" customHeight="1" x14ac:dyDescent="0.35">
      <c r="B1234" s="62"/>
      <c r="C1234" s="62"/>
      <c r="D1234" s="62"/>
      <c r="E1234" s="62"/>
      <c r="F1234" s="62"/>
      <c r="G1234" s="62"/>
      <c r="H1234" s="62"/>
      <c r="I1234" s="62"/>
      <c r="J1234" s="62"/>
      <c r="K1234" s="62"/>
      <c r="L1234" s="62"/>
    </row>
    <row r="1235" spans="2:12" ht="14.5" customHeight="1" x14ac:dyDescent="0.35">
      <c r="B1235" s="62"/>
      <c r="C1235" s="62"/>
      <c r="D1235" s="62"/>
      <c r="E1235" s="62"/>
      <c r="F1235" s="62"/>
      <c r="G1235" s="62"/>
      <c r="H1235" s="62"/>
      <c r="I1235" s="62"/>
      <c r="J1235" s="62"/>
      <c r="K1235" s="62"/>
      <c r="L1235" s="62"/>
    </row>
    <row r="1236" spans="2:12" ht="14.5" customHeight="1" x14ac:dyDescent="0.35">
      <c r="B1236" s="62"/>
      <c r="C1236" s="62"/>
      <c r="D1236" s="62"/>
      <c r="E1236" s="62"/>
      <c r="F1236" s="62"/>
      <c r="G1236" s="62"/>
      <c r="H1236" s="62"/>
      <c r="I1236" s="62"/>
      <c r="J1236" s="62"/>
      <c r="K1236" s="62"/>
      <c r="L1236" s="62"/>
    </row>
    <row r="1237" spans="2:12" ht="14.5" customHeight="1" x14ac:dyDescent="0.35">
      <c r="B1237" s="62"/>
      <c r="C1237" s="62"/>
      <c r="D1237" s="62"/>
      <c r="E1237" s="62"/>
      <c r="F1237" s="62"/>
      <c r="G1237" s="62"/>
      <c r="H1237" s="62"/>
      <c r="I1237" s="62"/>
      <c r="J1237" s="62"/>
      <c r="K1237" s="62"/>
      <c r="L1237" s="62"/>
    </row>
    <row r="1238" spans="2:12" ht="14.5" customHeight="1" x14ac:dyDescent="0.35">
      <c r="B1238" s="62"/>
      <c r="C1238" s="62"/>
      <c r="D1238" s="62"/>
      <c r="E1238" s="62"/>
      <c r="F1238" s="62"/>
      <c r="G1238" s="62"/>
      <c r="H1238" s="62"/>
      <c r="I1238" s="62"/>
      <c r="J1238" s="62"/>
      <c r="K1238" s="62"/>
      <c r="L1238" s="62"/>
    </row>
    <row r="1239" spans="2:12" ht="14.5" customHeight="1" x14ac:dyDescent="0.35">
      <c r="B1239" s="62"/>
      <c r="C1239" s="62"/>
      <c r="D1239" s="62"/>
      <c r="E1239" s="62"/>
      <c r="F1239" s="62"/>
      <c r="G1239" s="62"/>
      <c r="H1239" s="62"/>
      <c r="I1239" s="62"/>
      <c r="J1239" s="62"/>
      <c r="K1239" s="62"/>
      <c r="L1239" s="62"/>
    </row>
    <row r="1240" spans="2:12" ht="14.5" customHeight="1" x14ac:dyDescent="0.35">
      <c r="B1240" s="62"/>
      <c r="C1240" s="62"/>
      <c r="D1240" s="62"/>
      <c r="E1240" s="62"/>
      <c r="F1240" s="62"/>
      <c r="G1240" s="62"/>
      <c r="H1240" s="62"/>
      <c r="I1240" s="62"/>
      <c r="J1240" s="62"/>
      <c r="K1240" s="62"/>
      <c r="L1240" s="62"/>
    </row>
    <row r="1241" spans="2:12" ht="14.5" customHeight="1" x14ac:dyDescent="0.35">
      <c r="B1241" s="62"/>
      <c r="C1241" s="62"/>
      <c r="D1241" s="62"/>
      <c r="E1241" s="62"/>
      <c r="F1241" s="62"/>
      <c r="G1241" s="62"/>
      <c r="H1241" s="62"/>
      <c r="I1241" s="62"/>
      <c r="J1241" s="62"/>
      <c r="K1241" s="62"/>
      <c r="L1241" s="62"/>
    </row>
    <row r="1242" spans="2:12" ht="14.5" customHeight="1" x14ac:dyDescent="0.35">
      <c r="B1242" s="62"/>
      <c r="C1242" s="62"/>
      <c r="D1242" s="62"/>
      <c r="E1242" s="62"/>
      <c r="F1242" s="62"/>
      <c r="G1242" s="62"/>
      <c r="H1242" s="62"/>
      <c r="I1242" s="62"/>
      <c r="J1242" s="62"/>
      <c r="K1242" s="62"/>
      <c r="L1242" s="62"/>
    </row>
    <row r="1243" spans="2:12" ht="14.5" customHeight="1" x14ac:dyDescent="0.35">
      <c r="B1243" s="62"/>
      <c r="C1243" s="62"/>
      <c r="D1243" s="62"/>
      <c r="E1243" s="62"/>
      <c r="F1243" s="62"/>
      <c r="G1243" s="62"/>
      <c r="H1243" s="62"/>
      <c r="I1243" s="62"/>
      <c r="J1243" s="62"/>
      <c r="K1243" s="62"/>
      <c r="L1243" s="62"/>
    </row>
    <row r="1244" spans="2:12" ht="14.5" customHeight="1" x14ac:dyDescent="0.35">
      <c r="B1244" s="62"/>
      <c r="C1244" s="62"/>
      <c r="D1244" s="62"/>
      <c r="E1244" s="62"/>
      <c r="F1244" s="62"/>
      <c r="G1244" s="62"/>
      <c r="H1244" s="62"/>
      <c r="I1244" s="62"/>
      <c r="J1244" s="62"/>
      <c r="K1244" s="62"/>
      <c r="L1244" s="62"/>
    </row>
    <row r="1245" spans="2:12" ht="14.5" customHeight="1" x14ac:dyDescent="0.35">
      <c r="B1245" s="62"/>
      <c r="C1245" s="62"/>
      <c r="D1245" s="62"/>
      <c r="E1245" s="62"/>
      <c r="F1245" s="62"/>
      <c r="G1245" s="62"/>
      <c r="H1245" s="62"/>
      <c r="I1245" s="62"/>
      <c r="J1245" s="62"/>
      <c r="K1245" s="62"/>
      <c r="L1245" s="62"/>
    </row>
    <row r="1246" spans="2:12" ht="14.5" customHeight="1" x14ac:dyDescent="0.35">
      <c r="B1246" s="62"/>
      <c r="C1246" s="62"/>
      <c r="D1246" s="62"/>
      <c r="E1246" s="62"/>
      <c r="F1246" s="62"/>
      <c r="G1246" s="62"/>
      <c r="H1246" s="62"/>
      <c r="I1246" s="62"/>
      <c r="J1246" s="62"/>
      <c r="K1246" s="62"/>
      <c r="L1246" s="62"/>
    </row>
    <row r="1247" spans="2:12" ht="14.5" customHeight="1" x14ac:dyDescent="0.35">
      <c r="B1247" s="62"/>
      <c r="C1247" s="62"/>
      <c r="D1247" s="62"/>
      <c r="E1247" s="62"/>
      <c r="F1247" s="62"/>
      <c r="G1247" s="62"/>
      <c r="H1247" s="62"/>
      <c r="I1247" s="62"/>
      <c r="J1247" s="62"/>
      <c r="K1247" s="62"/>
      <c r="L1247" s="62"/>
    </row>
    <row r="1248" spans="2:12" ht="14.5" customHeight="1" x14ac:dyDescent="0.35">
      <c r="B1248" s="62"/>
      <c r="C1248" s="62"/>
      <c r="D1248" s="62"/>
      <c r="E1248" s="62"/>
      <c r="F1248" s="62"/>
      <c r="G1248" s="62"/>
      <c r="H1248" s="62"/>
      <c r="I1248" s="62"/>
      <c r="J1248" s="62"/>
      <c r="K1248" s="62"/>
      <c r="L1248" s="62"/>
    </row>
    <row r="1249" spans="2:12" ht="14.5" customHeight="1" x14ac:dyDescent="0.35">
      <c r="B1249" s="62"/>
      <c r="C1249" s="62"/>
      <c r="D1249" s="62"/>
      <c r="E1249" s="62"/>
      <c r="F1249" s="62"/>
      <c r="G1249" s="62"/>
      <c r="H1249" s="62"/>
      <c r="I1249" s="62"/>
      <c r="J1249" s="62"/>
      <c r="K1249" s="62"/>
      <c r="L1249" s="62"/>
    </row>
    <row r="1250" spans="2:12" ht="14.5" customHeight="1" x14ac:dyDescent="0.35">
      <c r="B1250" s="62"/>
      <c r="C1250" s="62"/>
      <c r="D1250" s="62"/>
      <c r="E1250" s="62"/>
      <c r="F1250" s="62"/>
      <c r="G1250" s="62"/>
      <c r="H1250" s="62"/>
      <c r="I1250" s="62"/>
      <c r="J1250" s="62"/>
      <c r="K1250" s="62"/>
      <c r="L1250" s="62"/>
    </row>
    <row r="1251" spans="2:12" ht="14.5" customHeight="1" x14ac:dyDescent="0.35">
      <c r="B1251" s="62"/>
      <c r="C1251" s="62"/>
      <c r="D1251" s="62"/>
      <c r="E1251" s="62"/>
      <c r="F1251" s="62"/>
      <c r="G1251" s="62"/>
      <c r="H1251" s="62"/>
      <c r="I1251" s="62"/>
      <c r="J1251" s="62"/>
      <c r="K1251" s="62"/>
      <c r="L1251" s="62"/>
    </row>
    <row r="1252" spans="2:12" ht="14.5" customHeight="1" x14ac:dyDescent="0.35">
      <c r="B1252" s="62"/>
      <c r="C1252" s="62"/>
      <c r="D1252" s="62"/>
      <c r="E1252" s="62"/>
      <c r="F1252" s="62"/>
      <c r="G1252" s="62"/>
      <c r="H1252" s="62"/>
      <c r="I1252" s="62"/>
      <c r="J1252" s="62"/>
      <c r="K1252" s="62"/>
      <c r="L1252" s="62"/>
    </row>
    <row r="1253" spans="2:12" ht="14.5" customHeight="1" x14ac:dyDescent="0.35">
      <c r="B1253" s="62"/>
      <c r="C1253" s="62"/>
      <c r="D1253" s="62"/>
      <c r="E1253" s="62"/>
      <c r="F1253" s="62"/>
      <c r="G1253" s="62"/>
      <c r="H1253" s="62"/>
      <c r="I1253" s="62"/>
      <c r="J1253" s="62"/>
      <c r="K1253" s="62"/>
      <c r="L1253" s="62"/>
    </row>
    <row r="1254" spans="2:12" ht="14.5" customHeight="1" x14ac:dyDescent="0.35">
      <c r="B1254" s="62"/>
      <c r="C1254" s="62"/>
      <c r="D1254" s="62"/>
      <c r="E1254" s="62"/>
      <c r="F1254" s="62"/>
      <c r="G1254" s="62"/>
      <c r="H1254" s="62"/>
      <c r="I1254" s="62"/>
      <c r="J1254" s="62"/>
      <c r="K1254" s="62"/>
      <c r="L1254" s="62"/>
    </row>
    <row r="1255" spans="2:12" ht="14.5" customHeight="1" x14ac:dyDescent="0.35">
      <c r="B1255" s="62"/>
      <c r="C1255" s="62"/>
      <c r="D1255" s="62"/>
      <c r="E1255" s="62"/>
      <c r="F1255" s="62"/>
      <c r="G1255" s="62"/>
      <c r="H1255" s="62"/>
      <c r="I1255" s="62"/>
      <c r="J1255" s="62"/>
      <c r="K1255" s="62"/>
      <c r="L1255" s="62"/>
    </row>
    <row r="1256" spans="2:12" ht="14.5" customHeight="1" x14ac:dyDescent="0.35">
      <c r="B1256" s="62"/>
      <c r="C1256" s="62"/>
      <c r="D1256" s="62"/>
      <c r="E1256" s="62"/>
      <c r="F1256" s="62"/>
      <c r="G1256" s="62"/>
      <c r="H1256" s="62"/>
      <c r="I1256" s="62"/>
      <c r="J1256" s="62"/>
      <c r="K1256" s="62"/>
      <c r="L1256" s="62"/>
    </row>
    <row r="1257" spans="2:12" ht="14.5" customHeight="1" x14ac:dyDescent="0.35">
      <c r="B1257" s="62"/>
      <c r="C1257" s="62"/>
      <c r="D1257" s="62"/>
      <c r="E1257" s="62"/>
      <c r="F1257" s="62"/>
      <c r="G1257" s="62"/>
      <c r="H1257" s="62"/>
      <c r="I1257" s="62"/>
      <c r="J1257" s="62"/>
      <c r="K1257" s="62"/>
      <c r="L1257" s="62"/>
    </row>
    <row r="1258" spans="2:12" ht="14.5" customHeight="1" x14ac:dyDescent="0.35">
      <c r="B1258" s="62"/>
      <c r="C1258" s="62"/>
      <c r="D1258" s="62"/>
      <c r="E1258" s="62"/>
      <c r="F1258" s="62"/>
      <c r="G1258" s="62"/>
      <c r="H1258" s="62"/>
      <c r="I1258" s="62"/>
      <c r="J1258" s="62"/>
      <c r="K1258" s="62"/>
      <c r="L1258" s="62"/>
    </row>
    <row r="1259" spans="2:12" ht="14.5" customHeight="1" x14ac:dyDescent="0.35">
      <c r="B1259" s="62"/>
      <c r="C1259" s="62"/>
      <c r="D1259" s="62"/>
      <c r="E1259" s="62"/>
      <c r="F1259" s="62"/>
      <c r="G1259" s="62"/>
      <c r="H1259" s="62"/>
      <c r="I1259" s="62"/>
      <c r="J1259" s="62"/>
      <c r="K1259" s="62"/>
      <c r="L1259" s="62"/>
    </row>
    <row r="1260" spans="2:12" ht="14.5" customHeight="1" x14ac:dyDescent="0.35">
      <c r="B1260" s="62"/>
      <c r="C1260" s="62"/>
      <c r="D1260" s="62"/>
      <c r="E1260" s="62"/>
      <c r="F1260" s="62"/>
      <c r="G1260" s="62"/>
      <c r="H1260" s="62"/>
      <c r="I1260" s="62"/>
      <c r="J1260" s="62"/>
      <c r="K1260" s="62"/>
      <c r="L1260" s="62"/>
    </row>
    <row r="1261" spans="2:12" ht="14.5" customHeight="1" x14ac:dyDescent="0.35">
      <c r="B1261" s="62"/>
      <c r="C1261" s="62"/>
      <c r="D1261" s="62"/>
      <c r="E1261" s="62"/>
      <c r="F1261" s="62"/>
      <c r="G1261" s="62"/>
      <c r="H1261" s="62"/>
      <c r="I1261" s="62"/>
      <c r="J1261" s="62"/>
      <c r="K1261" s="62"/>
      <c r="L1261" s="62"/>
    </row>
    <row r="1262" spans="2:12" ht="14.5" customHeight="1" x14ac:dyDescent="0.35">
      <c r="B1262" s="62"/>
      <c r="C1262" s="62"/>
      <c r="D1262" s="62"/>
      <c r="E1262" s="62"/>
      <c r="F1262" s="62"/>
      <c r="G1262" s="62"/>
      <c r="H1262" s="62"/>
      <c r="I1262" s="62"/>
      <c r="J1262" s="62"/>
      <c r="K1262" s="62"/>
      <c r="L1262" s="62"/>
    </row>
    <row r="1263" spans="2:12" ht="14.5" customHeight="1" x14ac:dyDescent="0.35">
      <c r="B1263" s="62"/>
      <c r="C1263" s="62"/>
      <c r="D1263" s="62"/>
      <c r="E1263" s="62"/>
      <c r="F1263" s="62"/>
      <c r="G1263" s="62"/>
      <c r="H1263" s="62"/>
      <c r="I1263" s="62"/>
      <c r="J1263" s="62"/>
      <c r="K1263" s="62"/>
      <c r="L1263" s="62"/>
    </row>
    <row r="1264" spans="2:12" ht="14.5" customHeight="1" x14ac:dyDescent="0.35">
      <c r="B1264" s="62"/>
      <c r="C1264" s="62"/>
      <c r="D1264" s="62"/>
      <c r="E1264" s="62"/>
      <c r="F1264" s="62"/>
      <c r="G1264" s="62"/>
      <c r="H1264" s="62"/>
      <c r="I1264" s="62"/>
      <c r="J1264" s="62"/>
      <c r="K1264" s="62"/>
      <c r="L1264" s="62"/>
    </row>
    <row r="1265" spans="2:12" ht="14.5" customHeight="1" x14ac:dyDescent="0.35">
      <c r="B1265" s="62"/>
      <c r="C1265" s="62"/>
      <c r="D1265" s="62"/>
      <c r="E1265" s="62"/>
      <c r="F1265" s="62"/>
      <c r="G1265" s="62"/>
      <c r="H1265" s="62"/>
      <c r="I1265" s="62"/>
      <c r="J1265" s="62"/>
      <c r="K1265" s="62"/>
      <c r="L1265" s="62"/>
    </row>
    <row r="1266" spans="2:12" ht="14.5" customHeight="1" x14ac:dyDescent="0.35">
      <c r="B1266" s="62"/>
      <c r="C1266" s="62"/>
      <c r="D1266" s="62"/>
      <c r="E1266" s="62"/>
      <c r="F1266" s="62"/>
      <c r="G1266" s="62"/>
      <c r="H1266" s="62"/>
      <c r="I1266" s="62"/>
      <c r="J1266" s="62"/>
      <c r="K1266" s="62"/>
      <c r="L1266" s="62"/>
    </row>
    <row r="1267" spans="2:12" ht="14.5" customHeight="1" x14ac:dyDescent="0.35">
      <c r="B1267" s="62"/>
      <c r="C1267" s="62"/>
      <c r="D1267" s="62"/>
      <c r="E1267" s="62"/>
      <c r="F1267" s="62"/>
      <c r="G1267" s="62"/>
      <c r="H1267" s="62"/>
      <c r="I1267" s="62"/>
      <c r="J1267" s="62"/>
      <c r="K1267" s="62"/>
      <c r="L1267" s="62"/>
    </row>
    <row r="1268" spans="2:12" ht="14.5" customHeight="1" x14ac:dyDescent="0.35">
      <c r="B1268" s="62"/>
      <c r="C1268" s="62"/>
      <c r="D1268" s="62"/>
      <c r="E1268" s="62"/>
      <c r="F1268" s="62"/>
      <c r="G1268" s="62"/>
      <c r="H1268" s="62"/>
      <c r="I1268" s="62"/>
      <c r="J1268" s="62"/>
      <c r="K1268" s="62"/>
      <c r="L1268" s="62"/>
    </row>
    <row r="1269" spans="2:12" ht="14.5" customHeight="1" x14ac:dyDescent="0.35">
      <c r="B1269" s="62"/>
      <c r="C1269" s="62"/>
      <c r="D1269" s="62"/>
      <c r="E1269" s="62"/>
      <c r="F1269" s="62"/>
      <c r="G1269" s="62"/>
      <c r="H1269" s="62"/>
      <c r="I1269" s="62"/>
      <c r="J1269" s="62"/>
      <c r="K1269" s="62"/>
      <c r="L1269" s="62"/>
    </row>
    <row r="1270" spans="2:12" ht="14.5" customHeight="1" x14ac:dyDescent="0.35">
      <c r="B1270" s="62"/>
      <c r="C1270" s="62"/>
      <c r="D1270" s="62"/>
      <c r="E1270" s="62"/>
      <c r="F1270" s="62"/>
      <c r="G1270" s="62"/>
      <c r="H1270" s="62"/>
      <c r="I1270" s="62"/>
      <c r="J1270" s="62"/>
      <c r="K1270" s="62"/>
      <c r="L1270" s="62"/>
    </row>
    <row r="1271" spans="2:12" ht="14.5" customHeight="1" x14ac:dyDescent="0.35">
      <c r="B1271" s="62"/>
      <c r="C1271" s="62"/>
      <c r="D1271" s="62"/>
      <c r="E1271" s="62"/>
      <c r="F1271" s="62"/>
      <c r="G1271" s="62"/>
      <c r="H1271" s="62"/>
      <c r="I1271" s="62"/>
      <c r="J1271" s="62"/>
      <c r="K1271" s="62"/>
      <c r="L1271" s="62"/>
    </row>
    <row r="1272" spans="2:12" ht="14.5" customHeight="1" x14ac:dyDescent="0.35">
      <c r="B1272" s="62"/>
      <c r="C1272" s="62"/>
      <c r="D1272" s="62"/>
      <c r="E1272" s="62"/>
      <c r="F1272" s="62"/>
      <c r="G1272" s="62"/>
      <c r="H1272" s="62"/>
      <c r="I1272" s="62"/>
      <c r="J1272" s="62"/>
      <c r="K1272" s="62"/>
      <c r="L1272" s="62"/>
    </row>
    <row r="1273" spans="2:12" ht="14.5" customHeight="1" x14ac:dyDescent="0.35">
      <c r="B1273" s="62"/>
      <c r="C1273" s="62"/>
      <c r="D1273" s="62"/>
      <c r="E1273" s="62"/>
      <c r="F1273" s="62"/>
      <c r="G1273" s="62"/>
      <c r="H1273" s="62"/>
      <c r="I1273" s="62"/>
      <c r="J1273" s="62"/>
      <c r="K1273" s="62"/>
      <c r="L1273" s="62"/>
    </row>
    <row r="1274" spans="2:12" ht="14.5" customHeight="1" x14ac:dyDescent="0.35">
      <c r="B1274" s="62"/>
      <c r="C1274" s="62"/>
      <c r="D1274" s="62"/>
      <c r="E1274" s="62"/>
      <c r="F1274" s="62"/>
      <c r="G1274" s="62"/>
      <c r="H1274" s="62"/>
      <c r="I1274" s="62"/>
      <c r="J1274" s="62"/>
      <c r="K1274" s="62"/>
      <c r="L1274" s="62"/>
    </row>
    <row r="1275" spans="2:12" ht="14.5" customHeight="1" x14ac:dyDescent="0.35">
      <c r="B1275" s="62"/>
      <c r="C1275" s="62"/>
      <c r="D1275" s="62"/>
      <c r="E1275" s="62"/>
      <c r="F1275" s="62"/>
      <c r="G1275" s="62"/>
      <c r="H1275" s="62"/>
      <c r="I1275" s="62"/>
      <c r="J1275" s="62"/>
      <c r="K1275" s="62"/>
      <c r="L1275" s="62"/>
    </row>
    <row r="1276" spans="2:12" ht="14.5" customHeight="1" x14ac:dyDescent="0.35">
      <c r="B1276" s="62"/>
      <c r="C1276" s="62"/>
      <c r="D1276" s="62"/>
      <c r="E1276" s="62"/>
      <c r="F1276" s="62"/>
      <c r="G1276" s="62"/>
      <c r="H1276" s="62"/>
      <c r="I1276" s="62"/>
      <c r="J1276" s="62"/>
      <c r="K1276" s="62"/>
      <c r="L1276" s="62"/>
    </row>
    <row r="1277" spans="2:12" ht="14.5" customHeight="1" x14ac:dyDescent="0.35">
      <c r="B1277" s="62"/>
      <c r="C1277" s="62"/>
      <c r="D1277" s="62"/>
      <c r="E1277" s="62"/>
      <c r="F1277" s="62"/>
      <c r="G1277" s="62"/>
      <c r="H1277" s="62"/>
      <c r="I1277" s="62"/>
      <c r="J1277" s="62"/>
      <c r="K1277" s="62"/>
      <c r="L1277" s="62"/>
    </row>
    <row r="1278" spans="2:12" ht="14.5" customHeight="1" x14ac:dyDescent="0.35">
      <c r="B1278" s="62"/>
      <c r="C1278" s="62"/>
      <c r="D1278" s="62"/>
      <c r="E1278" s="62"/>
      <c r="F1278" s="62"/>
      <c r="G1278" s="62"/>
      <c r="H1278" s="62"/>
      <c r="I1278" s="62"/>
      <c r="J1278" s="62"/>
      <c r="K1278" s="62"/>
      <c r="L1278" s="62"/>
    </row>
    <row r="1279" spans="2:12" ht="14.5" customHeight="1" x14ac:dyDescent="0.35">
      <c r="B1279" s="62"/>
      <c r="C1279" s="62"/>
      <c r="D1279" s="62"/>
      <c r="E1279" s="62"/>
      <c r="F1279" s="62"/>
      <c r="G1279" s="62"/>
      <c r="H1279" s="62"/>
      <c r="I1279" s="62"/>
      <c r="J1279" s="62"/>
      <c r="K1279" s="62"/>
      <c r="L1279" s="62"/>
    </row>
    <row r="1280" spans="2:12" ht="14.5" customHeight="1" x14ac:dyDescent="0.35">
      <c r="B1280" s="62"/>
      <c r="C1280" s="62"/>
      <c r="D1280" s="62"/>
      <c r="E1280" s="62"/>
      <c r="F1280" s="62"/>
      <c r="G1280" s="62"/>
      <c r="H1280" s="62"/>
      <c r="I1280" s="62"/>
      <c r="J1280" s="62"/>
      <c r="K1280" s="62"/>
      <c r="L1280" s="62"/>
    </row>
    <row r="1281" spans="2:12" ht="14.5" customHeight="1" x14ac:dyDescent="0.35">
      <c r="B1281" s="62"/>
      <c r="C1281" s="62"/>
      <c r="D1281" s="62"/>
      <c r="E1281" s="62"/>
      <c r="F1281" s="62"/>
      <c r="G1281" s="62"/>
      <c r="H1281" s="62"/>
      <c r="I1281" s="62"/>
      <c r="J1281" s="62"/>
      <c r="K1281" s="62"/>
      <c r="L1281" s="62"/>
    </row>
    <row r="1282" spans="2:12" ht="14.5" customHeight="1" x14ac:dyDescent="0.35">
      <c r="B1282" s="62"/>
      <c r="C1282" s="62"/>
      <c r="D1282" s="62"/>
      <c r="E1282" s="62"/>
      <c r="F1282" s="62"/>
      <c r="G1282" s="62"/>
      <c r="H1282" s="62"/>
      <c r="I1282" s="62"/>
      <c r="J1282" s="62"/>
      <c r="K1282" s="62"/>
      <c r="L1282" s="62"/>
    </row>
    <row r="1283" spans="2:12" ht="14.5" customHeight="1" x14ac:dyDescent="0.35">
      <c r="B1283" s="62"/>
      <c r="C1283" s="62"/>
      <c r="D1283" s="62"/>
      <c r="E1283" s="62"/>
      <c r="F1283" s="62"/>
      <c r="G1283" s="62"/>
      <c r="H1283" s="62"/>
      <c r="I1283" s="62"/>
      <c r="J1283" s="62"/>
      <c r="K1283" s="62"/>
      <c r="L1283" s="62"/>
    </row>
    <row r="1284" spans="2:12" ht="14.5" customHeight="1" x14ac:dyDescent="0.35">
      <c r="B1284" s="62"/>
      <c r="C1284" s="62"/>
      <c r="D1284" s="62"/>
      <c r="E1284" s="62"/>
      <c r="F1284" s="62"/>
      <c r="G1284" s="62"/>
      <c r="H1284" s="62"/>
      <c r="I1284" s="62"/>
      <c r="J1284" s="62"/>
      <c r="K1284" s="62"/>
      <c r="L1284" s="62"/>
    </row>
    <row r="1285" spans="2:12" ht="14.5" customHeight="1" x14ac:dyDescent="0.35">
      <c r="B1285" s="62"/>
      <c r="C1285" s="62"/>
      <c r="D1285" s="62"/>
      <c r="E1285" s="62"/>
      <c r="F1285" s="62"/>
      <c r="G1285" s="62"/>
      <c r="H1285" s="62"/>
      <c r="I1285" s="62"/>
      <c r="J1285" s="62"/>
      <c r="K1285" s="62"/>
      <c r="L1285" s="62"/>
    </row>
    <row r="1286" spans="2:12" ht="14.5" customHeight="1" x14ac:dyDescent="0.35">
      <c r="B1286" s="62"/>
      <c r="C1286" s="62"/>
      <c r="D1286" s="62"/>
      <c r="E1286" s="62"/>
      <c r="F1286" s="62"/>
      <c r="G1286" s="62"/>
      <c r="H1286" s="62"/>
      <c r="I1286" s="62"/>
      <c r="J1286" s="62"/>
      <c r="K1286" s="62"/>
      <c r="L1286" s="62"/>
    </row>
    <row r="1287" spans="2:12" ht="14.5" customHeight="1" x14ac:dyDescent="0.35">
      <c r="B1287" s="62"/>
      <c r="C1287" s="62"/>
      <c r="D1287" s="62"/>
      <c r="E1287" s="62"/>
      <c r="F1287" s="62"/>
      <c r="G1287" s="62"/>
      <c r="H1287" s="62"/>
      <c r="I1287" s="62"/>
      <c r="J1287" s="62"/>
      <c r="K1287" s="62"/>
      <c r="L1287" s="62"/>
    </row>
    <row r="1288" spans="2:12" ht="14.5" customHeight="1" x14ac:dyDescent="0.35">
      <c r="B1288" s="62"/>
      <c r="C1288" s="62"/>
      <c r="D1288" s="62"/>
      <c r="E1288" s="62"/>
      <c r="F1288" s="62"/>
      <c r="G1288" s="62"/>
      <c r="H1288" s="62"/>
      <c r="I1288" s="62"/>
      <c r="J1288" s="62"/>
      <c r="K1288" s="62"/>
      <c r="L1288" s="62"/>
    </row>
    <row r="1289" spans="2:12" ht="14.5" customHeight="1" x14ac:dyDescent="0.35">
      <c r="B1289" s="62"/>
      <c r="C1289" s="62"/>
      <c r="D1289" s="62"/>
      <c r="E1289" s="62"/>
      <c r="F1289" s="62"/>
      <c r="G1289" s="62"/>
      <c r="H1289" s="62"/>
      <c r="I1289" s="62"/>
      <c r="J1289" s="62"/>
      <c r="K1289" s="62"/>
      <c r="L1289" s="62"/>
    </row>
    <row r="1290" spans="2:12" ht="14.5" customHeight="1" x14ac:dyDescent="0.35">
      <c r="B1290" s="62"/>
      <c r="C1290" s="62"/>
      <c r="D1290" s="62"/>
      <c r="E1290" s="62"/>
      <c r="F1290" s="62"/>
      <c r="G1290" s="62"/>
      <c r="H1290" s="62"/>
      <c r="I1290" s="62"/>
      <c r="J1290" s="62"/>
      <c r="K1290" s="62"/>
      <c r="L1290" s="62"/>
    </row>
    <row r="1291" spans="2:12" ht="14.5" customHeight="1" x14ac:dyDescent="0.35">
      <c r="B1291" s="62"/>
      <c r="C1291" s="62"/>
      <c r="D1291" s="62"/>
      <c r="E1291" s="62"/>
      <c r="F1291" s="62"/>
      <c r="G1291" s="62"/>
      <c r="H1291" s="62"/>
      <c r="I1291" s="62"/>
      <c r="J1291" s="62"/>
      <c r="K1291" s="62"/>
      <c r="L1291" s="62"/>
    </row>
    <row r="1292" spans="2:12" ht="14.5" customHeight="1" x14ac:dyDescent="0.35">
      <c r="B1292" s="62"/>
      <c r="C1292" s="62"/>
      <c r="D1292" s="62"/>
      <c r="E1292" s="62"/>
      <c r="F1292" s="62"/>
      <c r="G1292" s="62"/>
      <c r="H1292" s="62"/>
      <c r="I1292" s="62"/>
      <c r="J1292" s="62"/>
      <c r="K1292" s="62"/>
      <c r="L1292" s="62"/>
    </row>
    <row r="1293" spans="2:12" ht="14.5" customHeight="1" x14ac:dyDescent="0.35">
      <c r="B1293" s="62"/>
      <c r="C1293" s="62"/>
      <c r="D1293" s="62"/>
      <c r="E1293" s="62"/>
      <c r="F1293" s="62"/>
      <c r="G1293" s="62"/>
      <c r="H1293" s="62"/>
      <c r="I1293" s="62"/>
      <c r="J1293" s="62"/>
      <c r="K1293" s="62"/>
      <c r="L1293" s="62"/>
    </row>
    <row r="1294" spans="2:12" ht="14.5" customHeight="1" x14ac:dyDescent="0.35">
      <c r="B1294" s="62"/>
      <c r="C1294" s="62"/>
      <c r="D1294" s="62"/>
      <c r="E1294" s="62"/>
      <c r="F1294" s="62"/>
      <c r="G1294" s="62"/>
      <c r="H1294" s="62"/>
      <c r="I1294" s="62"/>
      <c r="J1294" s="62"/>
      <c r="K1294" s="62"/>
      <c r="L1294" s="62"/>
    </row>
    <row r="1295" spans="2:12" ht="14.5" customHeight="1" x14ac:dyDescent="0.35">
      <c r="B1295" s="62"/>
      <c r="C1295" s="62"/>
      <c r="D1295" s="62"/>
      <c r="E1295" s="62"/>
      <c r="F1295" s="62"/>
      <c r="G1295" s="62"/>
      <c r="H1295" s="62"/>
      <c r="I1295" s="62"/>
      <c r="J1295" s="62"/>
      <c r="K1295" s="62"/>
      <c r="L1295" s="62"/>
    </row>
    <row r="1296" spans="2:12" ht="14.5" customHeight="1" x14ac:dyDescent="0.35">
      <c r="B1296" s="62"/>
      <c r="C1296" s="62"/>
      <c r="D1296" s="62"/>
      <c r="E1296" s="62"/>
      <c r="F1296" s="62"/>
      <c r="G1296" s="62"/>
      <c r="H1296" s="62"/>
      <c r="I1296" s="62"/>
      <c r="J1296" s="62"/>
      <c r="K1296" s="62"/>
      <c r="L1296" s="62"/>
    </row>
    <row r="1297" spans="2:12" ht="14.5" customHeight="1" x14ac:dyDescent="0.35">
      <c r="B1297" s="62"/>
      <c r="C1297" s="62"/>
      <c r="D1297" s="62"/>
      <c r="E1297" s="62"/>
      <c r="F1297" s="62"/>
      <c r="G1297" s="62"/>
      <c r="H1297" s="62"/>
      <c r="I1297" s="62"/>
      <c r="J1297" s="62"/>
      <c r="K1297" s="62"/>
      <c r="L1297" s="62"/>
    </row>
    <row r="1298" spans="2:12" ht="14.5" customHeight="1" x14ac:dyDescent="0.35">
      <c r="B1298" s="62"/>
      <c r="C1298" s="62"/>
      <c r="D1298" s="62"/>
      <c r="E1298" s="62"/>
      <c r="F1298" s="62"/>
      <c r="G1298" s="62"/>
      <c r="H1298" s="62"/>
      <c r="I1298" s="62"/>
      <c r="J1298" s="62"/>
      <c r="K1298" s="62"/>
      <c r="L1298" s="62"/>
    </row>
    <row r="1299" spans="2:12" ht="14.5" customHeight="1" x14ac:dyDescent="0.35">
      <c r="B1299" s="62"/>
      <c r="C1299" s="62"/>
      <c r="D1299" s="62"/>
      <c r="E1299" s="62"/>
      <c r="F1299" s="62"/>
      <c r="G1299" s="62"/>
      <c r="H1299" s="62"/>
      <c r="I1299" s="62"/>
      <c r="J1299" s="62"/>
      <c r="K1299" s="62"/>
      <c r="L1299" s="62"/>
    </row>
    <row r="1300" spans="2:12" ht="14.5" customHeight="1" x14ac:dyDescent="0.35">
      <c r="B1300" s="62"/>
      <c r="C1300" s="62"/>
      <c r="D1300" s="62"/>
      <c r="E1300" s="62"/>
      <c r="F1300" s="62"/>
      <c r="G1300" s="62"/>
      <c r="H1300" s="62"/>
      <c r="I1300" s="62"/>
      <c r="J1300" s="62"/>
      <c r="K1300" s="62"/>
      <c r="L1300" s="62"/>
    </row>
    <row r="1301" spans="2:12" ht="14.5" customHeight="1" x14ac:dyDescent="0.35">
      <c r="B1301" s="62"/>
      <c r="C1301" s="62"/>
      <c r="D1301" s="62"/>
      <c r="E1301" s="62"/>
      <c r="F1301" s="62"/>
      <c r="G1301" s="62"/>
      <c r="H1301" s="62"/>
      <c r="I1301" s="62"/>
      <c r="J1301" s="62"/>
      <c r="K1301" s="62"/>
      <c r="L1301" s="62"/>
    </row>
    <row r="1302" spans="2:12" ht="14.5" customHeight="1" x14ac:dyDescent="0.35">
      <c r="B1302" s="62"/>
      <c r="C1302" s="62"/>
      <c r="D1302" s="62"/>
      <c r="E1302" s="62"/>
      <c r="F1302" s="62"/>
      <c r="G1302" s="62"/>
      <c r="H1302" s="62"/>
      <c r="I1302" s="62"/>
      <c r="J1302" s="62"/>
      <c r="K1302" s="62"/>
      <c r="L1302" s="62"/>
    </row>
    <row r="1303" spans="2:12" ht="14.5" customHeight="1" x14ac:dyDescent="0.35">
      <c r="B1303" s="62"/>
      <c r="C1303" s="62"/>
      <c r="D1303" s="62"/>
      <c r="E1303" s="62"/>
      <c r="F1303" s="62"/>
      <c r="G1303" s="62"/>
      <c r="H1303" s="62"/>
      <c r="I1303" s="62"/>
      <c r="J1303" s="62"/>
      <c r="K1303" s="62"/>
      <c r="L1303" s="62"/>
    </row>
    <row r="1304" spans="2:12" ht="14.5" customHeight="1" x14ac:dyDescent="0.35">
      <c r="B1304" s="62"/>
      <c r="C1304" s="62"/>
      <c r="D1304" s="62"/>
      <c r="E1304" s="62"/>
      <c r="F1304" s="62"/>
      <c r="G1304" s="62"/>
      <c r="H1304" s="62"/>
      <c r="I1304" s="62"/>
      <c r="J1304" s="62"/>
      <c r="K1304" s="62"/>
      <c r="L1304" s="62"/>
    </row>
    <row r="1305" spans="2:12" ht="14.5" customHeight="1" x14ac:dyDescent="0.35">
      <c r="B1305" s="62"/>
      <c r="C1305" s="62"/>
      <c r="D1305" s="62"/>
      <c r="E1305" s="62"/>
      <c r="F1305" s="62"/>
      <c r="G1305" s="62"/>
      <c r="H1305" s="62"/>
      <c r="I1305" s="62"/>
      <c r="J1305" s="62"/>
      <c r="K1305" s="62"/>
      <c r="L1305" s="62"/>
    </row>
    <row r="1306" spans="2:12" ht="14.5" customHeight="1" x14ac:dyDescent="0.35">
      <c r="B1306" s="62"/>
      <c r="C1306" s="62"/>
      <c r="D1306" s="62"/>
      <c r="E1306" s="62"/>
      <c r="F1306" s="62"/>
      <c r="G1306" s="62"/>
      <c r="H1306" s="62"/>
      <c r="I1306" s="62"/>
      <c r="J1306" s="62"/>
      <c r="K1306" s="62"/>
      <c r="L1306" s="62"/>
    </row>
    <row r="1307" spans="2:12" ht="14.5" customHeight="1" x14ac:dyDescent="0.35">
      <c r="B1307" s="62"/>
      <c r="C1307" s="62"/>
      <c r="D1307" s="62"/>
      <c r="E1307" s="62"/>
      <c r="F1307" s="62"/>
      <c r="G1307" s="62"/>
      <c r="H1307" s="62"/>
      <c r="I1307" s="62"/>
      <c r="J1307" s="62"/>
      <c r="K1307" s="62"/>
      <c r="L1307" s="62"/>
    </row>
    <row r="1308" spans="2:12" ht="14.5" customHeight="1" x14ac:dyDescent="0.35">
      <c r="B1308" s="62"/>
      <c r="C1308" s="62"/>
      <c r="D1308" s="62"/>
      <c r="E1308" s="62"/>
      <c r="F1308" s="62"/>
      <c r="G1308" s="62"/>
      <c r="H1308" s="62"/>
      <c r="I1308" s="62"/>
      <c r="J1308" s="62"/>
      <c r="K1308" s="62"/>
      <c r="L1308" s="62"/>
    </row>
    <row r="1309" spans="2:12" ht="14.5" customHeight="1" x14ac:dyDescent="0.35">
      <c r="B1309" s="62"/>
      <c r="C1309" s="62"/>
      <c r="D1309" s="62"/>
      <c r="E1309" s="62"/>
      <c r="F1309" s="62"/>
      <c r="G1309" s="62"/>
      <c r="H1309" s="62"/>
      <c r="I1309" s="62"/>
      <c r="J1309" s="62"/>
      <c r="K1309" s="62"/>
      <c r="L1309" s="62"/>
    </row>
    <row r="1310" spans="2:12" ht="14.5" customHeight="1" x14ac:dyDescent="0.35">
      <c r="B1310" s="62"/>
      <c r="C1310" s="62"/>
      <c r="D1310" s="62"/>
      <c r="E1310" s="62"/>
      <c r="F1310" s="62"/>
      <c r="G1310" s="62"/>
      <c r="H1310" s="62"/>
      <c r="I1310" s="62"/>
      <c r="J1310" s="62"/>
      <c r="K1310" s="62"/>
      <c r="L1310" s="62"/>
    </row>
    <row r="1311" spans="2:12" ht="14.5" customHeight="1" x14ac:dyDescent="0.35">
      <c r="B1311" s="62"/>
      <c r="C1311" s="62"/>
      <c r="D1311" s="62"/>
      <c r="E1311" s="62"/>
      <c r="F1311" s="62"/>
      <c r="G1311" s="62"/>
      <c r="H1311" s="62"/>
      <c r="I1311" s="62"/>
      <c r="J1311" s="62"/>
      <c r="K1311" s="62"/>
      <c r="L1311" s="62"/>
    </row>
    <row r="1312" spans="2:12" ht="14.5" customHeight="1" x14ac:dyDescent="0.35">
      <c r="B1312" s="62"/>
      <c r="C1312" s="62"/>
      <c r="D1312" s="62"/>
      <c r="E1312" s="62"/>
      <c r="F1312" s="62"/>
      <c r="G1312" s="62"/>
      <c r="H1312" s="62"/>
      <c r="I1312" s="62"/>
      <c r="J1312" s="62"/>
      <c r="K1312" s="62"/>
      <c r="L1312" s="62"/>
    </row>
    <row r="1313" spans="2:12" ht="14.5" customHeight="1" x14ac:dyDescent="0.35">
      <c r="B1313" s="62"/>
      <c r="C1313" s="62"/>
      <c r="D1313" s="62"/>
      <c r="E1313" s="62"/>
      <c r="F1313" s="62"/>
      <c r="G1313" s="62"/>
      <c r="H1313" s="62"/>
      <c r="I1313" s="62"/>
      <c r="J1313" s="62"/>
      <c r="K1313" s="62"/>
      <c r="L1313" s="62"/>
    </row>
    <row r="1314" spans="2:12" ht="14.5" customHeight="1" x14ac:dyDescent="0.35">
      <c r="B1314" s="62"/>
      <c r="C1314" s="62"/>
      <c r="D1314" s="62"/>
      <c r="E1314" s="62"/>
      <c r="F1314" s="62"/>
      <c r="G1314" s="62"/>
      <c r="H1314" s="62"/>
      <c r="I1314" s="62"/>
      <c r="J1314" s="62"/>
      <c r="K1314" s="62"/>
      <c r="L1314" s="62"/>
    </row>
    <row r="1315" spans="2:12" ht="14.5" customHeight="1" x14ac:dyDescent="0.35">
      <c r="B1315" s="62"/>
      <c r="C1315" s="62"/>
      <c r="D1315" s="62"/>
      <c r="E1315" s="62"/>
      <c r="F1315" s="62"/>
      <c r="G1315" s="62"/>
      <c r="H1315" s="62"/>
      <c r="I1315" s="62"/>
      <c r="J1315" s="62"/>
      <c r="K1315" s="62"/>
      <c r="L1315" s="62"/>
    </row>
    <row r="1316" spans="2:12" ht="14.5" customHeight="1" x14ac:dyDescent="0.35">
      <c r="B1316" s="62"/>
      <c r="C1316" s="62"/>
      <c r="D1316" s="62"/>
      <c r="E1316" s="62"/>
      <c r="F1316" s="62"/>
      <c r="G1316" s="62"/>
      <c r="H1316" s="62"/>
      <c r="I1316" s="62"/>
      <c r="J1316" s="62"/>
      <c r="K1316" s="62"/>
      <c r="L1316" s="62"/>
    </row>
    <row r="1317" spans="2:12" ht="14.5" customHeight="1" x14ac:dyDescent="0.35">
      <c r="B1317" s="62"/>
      <c r="C1317" s="62"/>
      <c r="D1317" s="62"/>
      <c r="E1317" s="62"/>
      <c r="F1317" s="62"/>
      <c r="G1317" s="62"/>
      <c r="H1317" s="62"/>
      <c r="I1317" s="62"/>
      <c r="J1317" s="62"/>
      <c r="K1317" s="62"/>
      <c r="L1317" s="62"/>
    </row>
    <row r="1318" spans="2:12" ht="14.5" customHeight="1" x14ac:dyDescent="0.35">
      <c r="B1318" s="62"/>
      <c r="C1318" s="62"/>
      <c r="D1318" s="62"/>
      <c r="E1318" s="62"/>
      <c r="F1318" s="62"/>
      <c r="G1318" s="62"/>
      <c r="H1318" s="62"/>
      <c r="I1318" s="62"/>
      <c r="J1318" s="62"/>
      <c r="K1318" s="62"/>
      <c r="L1318" s="62"/>
    </row>
    <row r="1319" spans="2:12" ht="14.5" customHeight="1" x14ac:dyDescent="0.35">
      <c r="B1319" s="62"/>
      <c r="C1319" s="62"/>
      <c r="D1319" s="62"/>
      <c r="E1319" s="62"/>
      <c r="F1319" s="62"/>
      <c r="G1319" s="62"/>
      <c r="H1319" s="62"/>
      <c r="I1319" s="62"/>
      <c r="J1319" s="62"/>
      <c r="K1319" s="62"/>
      <c r="L1319" s="62"/>
    </row>
    <row r="1320" spans="2:12" ht="14.5" customHeight="1" x14ac:dyDescent="0.35">
      <c r="B1320" s="62"/>
      <c r="C1320" s="62"/>
      <c r="D1320" s="62"/>
      <c r="E1320" s="62"/>
      <c r="F1320" s="62"/>
      <c r="G1320" s="62"/>
      <c r="H1320" s="62"/>
      <c r="I1320" s="62"/>
      <c r="J1320" s="62"/>
      <c r="K1320" s="62"/>
      <c r="L1320" s="62"/>
    </row>
    <row r="1321" spans="2:12" ht="14.5" customHeight="1" x14ac:dyDescent="0.35">
      <c r="B1321" s="62"/>
      <c r="C1321" s="62"/>
      <c r="D1321" s="62"/>
      <c r="E1321" s="62"/>
      <c r="F1321" s="62"/>
      <c r="G1321" s="62"/>
      <c r="H1321" s="62"/>
      <c r="I1321" s="62"/>
      <c r="J1321" s="62"/>
      <c r="K1321" s="62"/>
      <c r="L1321" s="62"/>
    </row>
    <row r="1322" spans="2:12" ht="14.5" customHeight="1" x14ac:dyDescent="0.35">
      <c r="B1322" s="62"/>
      <c r="C1322" s="62"/>
      <c r="D1322" s="62"/>
      <c r="E1322" s="62"/>
      <c r="F1322" s="62"/>
      <c r="G1322" s="62"/>
      <c r="H1322" s="62"/>
      <c r="I1322" s="62"/>
      <c r="J1322" s="62"/>
      <c r="K1322" s="62"/>
      <c r="L1322" s="62"/>
    </row>
    <row r="1323" spans="2:12" ht="14.5" customHeight="1" x14ac:dyDescent="0.35">
      <c r="B1323" s="62"/>
      <c r="C1323" s="62"/>
      <c r="D1323" s="62"/>
      <c r="E1323" s="62"/>
      <c r="F1323" s="62"/>
      <c r="G1323" s="62"/>
      <c r="H1323" s="62"/>
      <c r="I1323" s="62"/>
      <c r="J1323" s="62"/>
      <c r="K1323" s="62"/>
      <c r="L1323" s="62"/>
    </row>
    <row r="1324" spans="2:12" ht="14.5" customHeight="1" x14ac:dyDescent="0.35">
      <c r="B1324" s="62"/>
      <c r="C1324" s="62"/>
      <c r="D1324" s="62"/>
      <c r="E1324" s="62"/>
      <c r="F1324" s="62"/>
      <c r="G1324" s="62"/>
      <c r="H1324" s="62"/>
      <c r="I1324" s="62"/>
      <c r="J1324" s="62"/>
      <c r="K1324" s="62"/>
      <c r="L1324" s="62"/>
    </row>
    <row r="1325" spans="2:12" ht="14.5" customHeight="1" x14ac:dyDescent="0.35">
      <c r="B1325" s="62"/>
      <c r="C1325" s="62"/>
      <c r="D1325" s="62"/>
      <c r="E1325" s="62"/>
      <c r="F1325" s="62"/>
      <c r="G1325" s="62"/>
      <c r="H1325" s="62"/>
      <c r="I1325" s="62"/>
      <c r="J1325" s="62"/>
      <c r="K1325" s="62"/>
      <c r="L1325" s="62"/>
    </row>
    <row r="1326" spans="2:12" ht="14.5" customHeight="1" x14ac:dyDescent="0.35">
      <c r="B1326" s="62"/>
      <c r="C1326" s="62"/>
      <c r="D1326" s="62"/>
      <c r="E1326" s="62"/>
      <c r="F1326" s="62"/>
      <c r="G1326" s="62"/>
      <c r="H1326" s="62"/>
      <c r="I1326" s="62"/>
      <c r="J1326" s="62"/>
      <c r="K1326" s="62"/>
      <c r="L1326" s="62"/>
    </row>
    <row r="1327" spans="2:12" ht="14.5" customHeight="1" x14ac:dyDescent="0.35">
      <c r="B1327" s="62"/>
      <c r="C1327" s="62"/>
      <c r="D1327" s="62"/>
      <c r="E1327" s="62"/>
      <c r="F1327" s="62"/>
      <c r="G1327" s="62"/>
      <c r="H1327" s="62"/>
      <c r="I1327" s="62"/>
      <c r="J1327" s="62"/>
      <c r="K1327" s="62"/>
      <c r="L1327" s="62"/>
    </row>
    <row r="1328" spans="2:12" ht="14.5" customHeight="1" x14ac:dyDescent="0.35">
      <c r="B1328" s="62"/>
      <c r="C1328" s="62"/>
      <c r="D1328" s="62"/>
      <c r="E1328" s="62"/>
      <c r="F1328" s="62"/>
      <c r="G1328" s="62"/>
      <c r="H1328" s="62"/>
      <c r="I1328" s="62"/>
      <c r="J1328" s="62"/>
      <c r="K1328" s="62"/>
      <c r="L1328" s="62"/>
    </row>
    <row r="1329" spans="2:12" ht="14.5" customHeight="1" x14ac:dyDescent="0.35">
      <c r="B1329" s="62"/>
      <c r="C1329" s="62"/>
      <c r="D1329" s="62"/>
      <c r="E1329" s="62"/>
      <c r="F1329" s="62"/>
      <c r="G1329" s="62"/>
      <c r="H1329" s="62"/>
      <c r="I1329" s="62"/>
      <c r="J1329" s="62"/>
      <c r="K1329" s="62"/>
      <c r="L1329" s="62"/>
    </row>
    <row r="1330" spans="2:12" ht="14.5" customHeight="1" x14ac:dyDescent="0.35">
      <c r="B1330" s="62"/>
      <c r="C1330" s="62"/>
      <c r="D1330" s="62"/>
      <c r="E1330" s="62"/>
      <c r="F1330" s="62"/>
      <c r="G1330" s="62"/>
      <c r="H1330" s="62"/>
      <c r="I1330" s="62"/>
      <c r="J1330" s="62"/>
      <c r="K1330" s="62"/>
      <c r="L1330" s="62"/>
    </row>
    <row r="1331" spans="2:12" ht="14.5" customHeight="1" x14ac:dyDescent="0.35">
      <c r="B1331" s="62"/>
      <c r="C1331" s="62"/>
      <c r="D1331" s="62"/>
      <c r="E1331" s="62"/>
      <c r="F1331" s="62"/>
      <c r="G1331" s="62"/>
      <c r="H1331" s="62"/>
      <c r="I1331" s="62"/>
      <c r="J1331" s="62"/>
      <c r="K1331" s="62"/>
      <c r="L1331" s="62"/>
    </row>
    <row r="1332" spans="2:12" ht="14.5" customHeight="1" x14ac:dyDescent="0.35">
      <c r="B1332" s="62"/>
      <c r="C1332" s="62"/>
      <c r="D1332" s="62"/>
      <c r="E1332" s="62"/>
      <c r="F1332" s="62"/>
      <c r="G1332" s="62"/>
      <c r="H1332" s="62"/>
      <c r="I1332" s="62"/>
      <c r="J1332" s="62"/>
      <c r="K1332" s="62"/>
      <c r="L1332" s="62"/>
    </row>
    <row r="1333" spans="2:12" ht="14.5" customHeight="1" x14ac:dyDescent="0.35">
      <c r="B1333" s="62"/>
      <c r="C1333" s="62"/>
      <c r="D1333" s="62"/>
      <c r="E1333" s="62"/>
      <c r="F1333" s="62"/>
      <c r="G1333" s="62"/>
      <c r="H1333" s="62"/>
      <c r="I1333" s="62"/>
      <c r="J1333" s="62"/>
      <c r="K1333" s="62"/>
      <c r="L1333" s="62"/>
    </row>
    <row r="1334" spans="2:12" ht="14.5" customHeight="1" x14ac:dyDescent="0.35">
      <c r="B1334" s="62"/>
      <c r="C1334" s="62"/>
      <c r="D1334" s="62"/>
      <c r="E1334" s="62"/>
      <c r="F1334" s="62"/>
      <c r="G1334" s="62"/>
      <c r="H1334" s="62"/>
      <c r="I1334" s="62"/>
      <c r="J1334" s="62"/>
      <c r="K1334" s="62"/>
      <c r="L1334" s="62"/>
    </row>
    <row r="1335" spans="2:12" ht="14.5" customHeight="1" x14ac:dyDescent="0.35">
      <c r="B1335" s="62"/>
      <c r="C1335" s="62"/>
      <c r="D1335" s="62"/>
      <c r="E1335" s="62"/>
      <c r="F1335" s="62"/>
      <c r="G1335" s="62"/>
      <c r="H1335" s="62"/>
      <c r="I1335" s="62"/>
      <c r="J1335" s="62"/>
      <c r="K1335" s="62"/>
      <c r="L1335" s="62"/>
    </row>
    <row r="1336" spans="2:12" ht="14.5" customHeight="1" x14ac:dyDescent="0.35">
      <c r="B1336" s="62"/>
      <c r="C1336" s="62"/>
      <c r="D1336" s="62"/>
      <c r="E1336" s="62"/>
      <c r="F1336" s="62"/>
      <c r="G1336" s="62"/>
      <c r="H1336" s="62"/>
      <c r="I1336" s="62"/>
      <c r="J1336" s="62"/>
      <c r="K1336" s="62"/>
      <c r="L1336" s="62"/>
    </row>
    <row r="1337" spans="2:12" ht="14.5" customHeight="1" x14ac:dyDescent="0.35">
      <c r="B1337" s="62"/>
      <c r="C1337" s="62"/>
      <c r="D1337" s="62"/>
      <c r="E1337" s="62"/>
      <c r="F1337" s="62"/>
      <c r="G1337" s="62"/>
      <c r="H1337" s="62"/>
      <c r="I1337" s="62"/>
      <c r="J1337" s="62"/>
      <c r="K1337" s="62"/>
      <c r="L1337" s="62"/>
    </row>
    <row r="1338" spans="2:12" ht="14.5" customHeight="1" x14ac:dyDescent="0.35">
      <c r="B1338" s="62"/>
      <c r="C1338" s="62"/>
      <c r="D1338" s="62"/>
      <c r="E1338" s="62"/>
      <c r="F1338" s="62"/>
      <c r="G1338" s="62"/>
      <c r="H1338" s="62"/>
      <c r="I1338" s="62"/>
      <c r="J1338" s="62"/>
      <c r="K1338" s="62"/>
      <c r="L1338" s="62"/>
    </row>
    <row r="1339" spans="2:12" ht="14.5" customHeight="1" x14ac:dyDescent="0.35">
      <c r="B1339" s="62"/>
      <c r="C1339" s="62"/>
      <c r="D1339" s="62"/>
      <c r="E1339" s="62"/>
      <c r="F1339" s="62"/>
      <c r="G1339" s="62"/>
      <c r="H1339" s="62"/>
      <c r="I1339" s="62"/>
      <c r="J1339" s="62"/>
      <c r="K1339" s="62"/>
      <c r="L1339" s="62"/>
    </row>
    <row r="1340" spans="2:12" ht="14.5" customHeight="1" x14ac:dyDescent="0.35">
      <c r="B1340" s="62"/>
      <c r="C1340" s="62"/>
      <c r="D1340" s="62"/>
      <c r="E1340" s="62"/>
      <c r="F1340" s="62"/>
      <c r="G1340" s="62"/>
      <c r="H1340" s="62"/>
      <c r="I1340" s="62"/>
      <c r="J1340" s="62"/>
      <c r="K1340" s="62"/>
      <c r="L1340" s="62"/>
    </row>
    <row r="1341" spans="2:12" ht="14.5" customHeight="1" x14ac:dyDescent="0.35">
      <c r="B1341" s="62"/>
      <c r="C1341" s="62"/>
      <c r="D1341" s="62"/>
      <c r="E1341" s="62"/>
      <c r="F1341" s="62"/>
      <c r="G1341" s="62"/>
      <c r="H1341" s="62"/>
      <c r="I1341" s="62"/>
      <c r="J1341" s="62"/>
      <c r="K1341" s="62"/>
      <c r="L1341" s="62"/>
    </row>
    <row r="1342" spans="2:12" ht="14.5" customHeight="1" x14ac:dyDescent="0.35">
      <c r="B1342" s="62"/>
      <c r="C1342" s="62"/>
      <c r="D1342" s="62"/>
      <c r="E1342" s="62"/>
      <c r="F1342" s="62"/>
      <c r="G1342" s="62"/>
      <c r="H1342" s="62"/>
      <c r="I1342" s="62"/>
      <c r="J1342" s="62"/>
      <c r="K1342" s="62"/>
      <c r="L1342" s="62"/>
    </row>
    <row r="1343" spans="2:12" ht="14.5" customHeight="1" x14ac:dyDescent="0.35">
      <c r="B1343" s="62"/>
      <c r="C1343" s="62"/>
      <c r="D1343" s="62"/>
      <c r="E1343" s="62"/>
      <c r="F1343" s="62"/>
      <c r="G1343" s="62"/>
      <c r="H1343" s="62"/>
      <c r="I1343" s="62"/>
      <c r="J1343" s="62"/>
      <c r="K1343" s="62"/>
      <c r="L1343" s="62"/>
    </row>
    <row r="1344" spans="2:12" ht="14.5" customHeight="1" x14ac:dyDescent="0.35">
      <c r="B1344" s="62"/>
      <c r="C1344" s="62"/>
      <c r="D1344" s="62"/>
      <c r="E1344" s="62"/>
      <c r="F1344" s="62"/>
      <c r="G1344" s="62"/>
      <c r="H1344" s="62"/>
      <c r="I1344" s="62"/>
      <c r="J1344" s="62"/>
      <c r="K1344" s="62"/>
      <c r="L1344" s="62"/>
    </row>
    <row r="1345" spans="2:12" ht="14.5" customHeight="1" x14ac:dyDescent="0.35">
      <c r="B1345" s="62"/>
      <c r="C1345" s="62"/>
      <c r="D1345" s="62"/>
      <c r="E1345" s="62"/>
      <c r="F1345" s="62"/>
      <c r="G1345" s="62"/>
      <c r="H1345" s="62"/>
      <c r="I1345" s="62"/>
      <c r="J1345" s="62"/>
      <c r="K1345" s="62"/>
      <c r="L1345" s="62"/>
    </row>
    <row r="1346" spans="2:12" ht="14.5" customHeight="1" x14ac:dyDescent="0.35">
      <c r="B1346" s="62"/>
      <c r="C1346" s="62"/>
      <c r="D1346" s="62"/>
      <c r="E1346" s="62"/>
      <c r="F1346" s="62"/>
      <c r="G1346" s="62"/>
      <c r="H1346" s="62"/>
      <c r="I1346" s="62"/>
      <c r="J1346" s="62"/>
      <c r="K1346" s="62"/>
      <c r="L1346" s="62"/>
    </row>
    <row r="1347" spans="2:12" ht="14.5" customHeight="1" x14ac:dyDescent="0.35">
      <c r="B1347" s="62"/>
      <c r="C1347" s="62"/>
      <c r="D1347" s="62"/>
      <c r="E1347" s="62"/>
      <c r="F1347" s="62"/>
      <c r="G1347" s="62"/>
      <c r="H1347" s="62"/>
      <c r="I1347" s="62"/>
      <c r="J1347" s="62"/>
      <c r="K1347" s="62"/>
      <c r="L1347" s="62"/>
    </row>
    <row r="1348" spans="2:12" ht="14.5" customHeight="1" x14ac:dyDescent="0.35">
      <c r="B1348" s="62"/>
      <c r="C1348" s="62"/>
      <c r="D1348" s="62"/>
      <c r="E1348" s="62"/>
      <c r="F1348" s="62"/>
      <c r="G1348" s="62"/>
      <c r="H1348" s="62"/>
      <c r="I1348" s="62"/>
      <c r="J1348" s="62"/>
      <c r="K1348" s="62"/>
      <c r="L1348" s="62"/>
    </row>
    <row r="1349" spans="2:12" ht="14.5" customHeight="1" x14ac:dyDescent="0.35">
      <c r="B1349" s="62"/>
      <c r="C1349" s="62"/>
      <c r="D1349" s="62"/>
      <c r="E1349" s="62"/>
      <c r="F1349" s="62"/>
      <c r="G1349" s="62"/>
      <c r="H1349" s="62"/>
      <c r="I1349" s="62"/>
      <c r="J1349" s="62"/>
      <c r="K1349" s="62"/>
      <c r="L1349" s="62"/>
    </row>
    <row r="1350" spans="2:12" ht="14.5" customHeight="1" x14ac:dyDescent="0.35">
      <c r="B1350" s="62"/>
      <c r="C1350" s="62"/>
      <c r="D1350" s="62"/>
      <c r="E1350" s="62"/>
      <c r="F1350" s="62"/>
      <c r="G1350" s="62"/>
      <c r="H1350" s="62"/>
      <c r="I1350" s="62"/>
      <c r="J1350" s="62"/>
      <c r="K1350" s="62"/>
      <c r="L1350" s="62"/>
    </row>
    <row r="1351" spans="2:12" ht="14.5" customHeight="1" x14ac:dyDescent="0.35">
      <c r="B1351" s="62"/>
      <c r="C1351" s="62"/>
      <c r="D1351" s="62"/>
      <c r="E1351" s="62"/>
      <c r="F1351" s="62"/>
      <c r="G1351" s="62"/>
      <c r="H1351" s="62"/>
      <c r="I1351" s="62"/>
      <c r="J1351" s="62"/>
      <c r="K1351" s="62"/>
      <c r="L1351" s="62"/>
    </row>
    <row r="1352" spans="2:12" ht="14.5" customHeight="1" x14ac:dyDescent="0.35">
      <c r="B1352" s="62"/>
      <c r="C1352" s="62"/>
      <c r="D1352" s="62"/>
      <c r="E1352" s="62"/>
      <c r="F1352" s="62"/>
      <c r="G1352" s="62"/>
      <c r="H1352" s="62"/>
      <c r="I1352" s="62"/>
      <c r="J1352" s="62"/>
      <c r="K1352" s="62"/>
      <c r="L1352" s="62"/>
    </row>
    <row r="1353" spans="2:12" ht="14.5" customHeight="1" x14ac:dyDescent="0.35">
      <c r="B1353" s="62"/>
      <c r="C1353" s="62"/>
      <c r="D1353" s="62"/>
      <c r="E1353" s="62"/>
      <c r="F1353" s="62"/>
      <c r="G1353" s="62"/>
      <c r="H1353" s="62"/>
      <c r="I1353" s="62"/>
      <c r="J1353" s="62"/>
      <c r="K1353" s="62"/>
      <c r="L1353" s="62"/>
    </row>
    <row r="1354" spans="2:12" ht="14.5" customHeight="1" x14ac:dyDescent="0.35">
      <c r="B1354" s="62"/>
      <c r="C1354" s="62"/>
      <c r="D1354" s="62"/>
      <c r="E1354" s="62"/>
      <c r="F1354" s="62"/>
      <c r="G1354" s="62"/>
      <c r="H1354" s="62"/>
      <c r="I1354" s="62"/>
      <c r="J1354" s="62"/>
      <c r="K1354" s="62"/>
      <c r="L1354" s="62"/>
    </row>
    <row r="1355" spans="2:12" ht="14.5" customHeight="1" x14ac:dyDescent="0.35">
      <c r="B1355" s="62"/>
      <c r="C1355" s="62"/>
      <c r="D1355" s="62"/>
      <c r="E1355" s="62"/>
      <c r="F1355" s="62"/>
      <c r="G1355" s="62"/>
      <c r="H1355" s="62"/>
      <c r="I1355" s="62"/>
      <c r="J1355" s="62"/>
      <c r="K1355" s="62"/>
      <c r="L1355" s="62"/>
    </row>
    <row r="1356" spans="2:12" ht="14.5" customHeight="1" x14ac:dyDescent="0.35">
      <c r="B1356" s="62"/>
      <c r="C1356" s="62"/>
      <c r="D1356" s="62"/>
      <c r="E1356" s="62"/>
      <c r="F1356" s="62"/>
      <c r="G1356" s="62"/>
      <c r="H1356" s="62"/>
      <c r="I1356" s="62"/>
      <c r="J1356" s="62"/>
      <c r="K1356" s="62"/>
      <c r="L1356" s="62"/>
    </row>
    <row r="1357" spans="2:12" ht="14.5" customHeight="1" x14ac:dyDescent="0.35">
      <c r="B1357" s="62"/>
      <c r="C1357" s="62"/>
      <c r="D1357" s="62"/>
      <c r="E1357" s="62"/>
      <c r="F1357" s="62"/>
      <c r="G1357" s="62"/>
      <c r="H1357" s="62"/>
      <c r="I1357" s="62"/>
      <c r="J1357" s="62"/>
      <c r="K1357" s="62"/>
      <c r="L1357" s="62"/>
    </row>
    <row r="1358" spans="2:12" ht="14.5" customHeight="1" x14ac:dyDescent="0.35">
      <c r="B1358" s="62"/>
      <c r="C1358" s="62"/>
      <c r="D1358" s="62"/>
      <c r="E1358" s="62"/>
      <c r="F1358" s="62"/>
      <c r="G1358" s="62"/>
      <c r="H1358" s="62"/>
      <c r="I1358" s="62"/>
      <c r="J1358" s="62"/>
      <c r="K1358" s="62"/>
      <c r="L1358" s="62"/>
    </row>
    <row r="1359" spans="2:12" ht="14.5" customHeight="1" x14ac:dyDescent="0.35">
      <c r="B1359" s="62"/>
      <c r="C1359" s="62"/>
      <c r="D1359" s="62"/>
      <c r="E1359" s="62"/>
      <c r="F1359" s="62"/>
      <c r="G1359" s="62"/>
      <c r="H1359" s="62"/>
      <c r="I1359" s="62"/>
      <c r="J1359" s="62"/>
      <c r="K1359" s="62"/>
      <c r="L1359" s="62"/>
    </row>
    <row r="1360" spans="2:12" ht="14.5" customHeight="1" x14ac:dyDescent="0.35">
      <c r="B1360" s="62"/>
      <c r="C1360" s="62"/>
      <c r="D1360" s="62"/>
      <c r="E1360" s="62"/>
      <c r="F1360" s="62"/>
      <c r="G1360" s="62"/>
      <c r="H1360" s="62"/>
      <c r="I1360" s="62"/>
      <c r="J1360" s="62"/>
      <c r="K1360" s="62"/>
      <c r="L1360" s="62"/>
    </row>
    <row r="1361" spans="2:12" ht="14.5" customHeight="1" x14ac:dyDescent="0.35">
      <c r="B1361" s="62"/>
      <c r="C1361" s="62"/>
      <c r="D1361" s="62"/>
      <c r="E1361" s="62"/>
      <c r="F1361" s="62"/>
      <c r="G1361" s="62"/>
      <c r="H1361" s="62"/>
      <c r="I1361" s="62"/>
      <c r="J1361" s="62"/>
      <c r="K1361" s="62"/>
      <c r="L1361" s="62"/>
    </row>
    <row r="1362" spans="2:12" ht="14.5" customHeight="1" x14ac:dyDescent="0.35">
      <c r="B1362" s="62"/>
      <c r="C1362" s="62"/>
      <c r="D1362" s="62"/>
      <c r="E1362" s="62"/>
      <c r="F1362" s="62"/>
      <c r="G1362" s="62"/>
      <c r="H1362" s="62"/>
      <c r="I1362" s="62"/>
      <c r="J1362" s="62"/>
      <c r="K1362" s="62"/>
      <c r="L1362" s="62"/>
    </row>
    <row r="1363" spans="2:12" ht="14.5" customHeight="1" x14ac:dyDescent="0.35">
      <c r="B1363" s="62"/>
      <c r="C1363" s="62"/>
      <c r="D1363" s="62"/>
      <c r="E1363" s="62"/>
      <c r="F1363" s="62"/>
      <c r="G1363" s="62"/>
      <c r="H1363" s="62"/>
      <c r="I1363" s="62"/>
      <c r="J1363" s="62"/>
      <c r="K1363" s="62"/>
      <c r="L1363" s="62"/>
    </row>
    <row r="1364" spans="2:12" ht="14.5" customHeight="1" x14ac:dyDescent="0.35">
      <c r="B1364" s="62"/>
      <c r="C1364" s="62"/>
      <c r="D1364" s="62"/>
      <c r="E1364" s="62"/>
      <c r="F1364" s="62"/>
      <c r="G1364" s="62"/>
      <c r="H1364" s="62"/>
      <c r="I1364" s="62"/>
      <c r="J1364" s="62"/>
      <c r="K1364" s="62"/>
      <c r="L1364" s="62"/>
    </row>
    <row r="1365" spans="2:12" ht="14.5" customHeight="1" x14ac:dyDescent="0.35">
      <c r="B1365" s="62"/>
      <c r="C1365" s="62"/>
      <c r="D1365" s="62"/>
      <c r="E1365" s="62"/>
      <c r="F1365" s="62"/>
      <c r="G1365" s="62"/>
      <c r="H1365" s="62"/>
      <c r="I1365" s="62"/>
      <c r="J1365" s="62"/>
      <c r="K1365" s="62"/>
      <c r="L1365" s="62"/>
    </row>
    <row r="1366" spans="2:12" ht="14.5" customHeight="1" x14ac:dyDescent="0.35">
      <c r="B1366" s="62"/>
      <c r="C1366" s="62"/>
      <c r="D1366" s="62"/>
      <c r="E1366" s="62"/>
      <c r="F1366" s="62"/>
      <c r="G1366" s="62"/>
      <c r="H1366" s="62"/>
      <c r="I1366" s="62"/>
      <c r="J1366" s="62"/>
      <c r="K1366" s="62"/>
      <c r="L1366" s="62"/>
    </row>
    <row r="1367" spans="2:12" ht="14.5" customHeight="1" x14ac:dyDescent="0.35">
      <c r="B1367" s="62"/>
      <c r="C1367" s="62"/>
      <c r="D1367" s="62"/>
      <c r="E1367" s="62"/>
      <c r="F1367" s="62"/>
      <c r="G1367" s="62"/>
      <c r="H1367" s="62"/>
      <c r="I1367" s="62"/>
      <c r="J1367" s="62"/>
      <c r="K1367" s="62"/>
      <c r="L1367" s="62"/>
    </row>
    <row r="1368" spans="2:12" ht="14.5" customHeight="1" x14ac:dyDescent="0.35">
      <c r="B1368" s="62"/>
      <c r="C1368" s="62"/>
      <c r="D1368" s="62"/>
      <c r="E1368" s="62"/>
      <c r="F1368" s="62"/>
      <c r="G1368" s="62"/>
      <c r="H1368" s="62"/>
      <c r="I1368" s="62"/>
      <c r="J1368" s="62"/>
      <c r="K1368" s="62"/>
      <c r="L1368" s="62"/>
    </row>
    <row r="1369" spans="2:12" ht="14.5" customHeight="1" x14ac:dyDescent="0.35">
      <c r="B1369" s="62"/>
      <c r="C1369" s="62"/>
      <c r="D1369" s="62"/>
      <c r="E1369" s="62"/>
      <c r="F1369" s="62"/>
      <c r="G1369" s="62"/>
      <c r="H1369" s="62"/>
      <c r="I1369" s="62"/>
      <c r="J1369" s="62"/>
      <c r="K1369" s="62"/>
      <c r="L1369" s="62"/>
    </row>
    <row r="1370" spans="2:12" ht="14.5" customHeight="1" x14ac:dyDescent="0.35">
      <c r="B1370" s="62"/>
      <c r="C1370" s="62"/>
      <c r="D1370" s="62"/>
      <c r="E1370" s="62"/>
      <c r="F1370" s="62"/>
      <c r="G1370" s="62"/>
      <c r="H1370" s="62"/>
      <c r="I1370" s="62"/>
      <c r="J1370" s="62"/>
      <c r="K1370" s="62"/>
      <c r="L1370" s="62"/>
    </row>
    <row r="1371" spans="2:12" ht="14.5" customHeight="1" x14ac:dyDescent="0.35">
      <c r="B1371" s="62"/>
      <c r="C1371" s="62"/>
      <c r="D1371" s="62"/>
      <c r="E1371" s="62"/>
      <c r="F1371" s="62"/>
      <c r="G1371" s="62"/>
      <c r="H1371" s="62"/>
      <c r="I1371" s="62"/>
      <c r="J1371" s="62"/>
      <c r="K1371" s="62"/>
      <c r="L1371" s="62"/>
    </row>
    <row r="1372" spans="2:12" ht="14.5" customHeight="1" x14ac:dyDescent="0.35">
      <c r="B1372" s="62"/>
      <c r="C1372" s="62"/>
      <c r="D1372" s="62"/>
      <c r="E1372" s="62"/>
      <c r="F1372" s="62"/>
      <c r="G1372" s="62"/>
      <c r="H1372" s="62"/>
      <c r="I1372" s="62"/>
      <c r="J1372" s="62"/>
      <c r="K1372" s="62"/>
      <c r="L1372" s="62"/>
    </row>
    <row r="1373" spans="2:12" ht="14.5" customHeight="1" x14ac:dyDescent="0.35">
      <c r="B1373" s="62"/>
      <c r="C1373" s="62"/>
      <c r="D1373" s="62"/>
      <c r="E1373" s="62"/>
      <c r="F1373" s="62"/>
      <c r="G1373" s="62"/>
      <c r="H1373" s="62"/>
      <c r="I1373" s="62"/>
      <c r="J1373" s="62"/>
      <c r="K1373" s="62"/>
      <c r="L1373" s="62"/>
    </row>
    <row r="1374" spans="2:12" ht="14.5" customHeight="1" x14ac:dyDescent="0.35">
      <c r="B1374" s="62"/>
      <c r="C1374" s="62"/>
      <c r="D1374" s="62"/>
      <c r="E1374" s="62"/>
      <c r="F1374" s="62"/>
      <c r="G1374" s="62"/>
      <c r="H1374" s="62"/>
      <c r="I1374" s="62"/>
      <c r="J1374" s="62"/>
      <c r="K1374" s="62"/>
      <c r="L1374" s="62"/>
    </row>
    <row r="1375" spans="2:12" ht="14.5" customHeight="1" x14ac:dyDescent="0.35">
      <c r="B1375" s="62"/>
      <c r="C1375" s="62"/>
      <c r="D1375" s="62"/>
      <c r="E1375" s="62"/>
      <c r="F1375" s="62"/>
      <c r="G1375" s="62"/>
      <c r="H1375" s="62"/>
      <c r="I1375" s="62"/>
      <c r="J1375" s="62"/>
      <c r="K1375" s="62"/>
      <c r="L1375" s="62"/>
    </row>
    <row r="1376" spans="2:12" ht="14.5" customHeight="1" x14ac:dyDescent="0.35">
      <c r="B1376" s="62"/>
      <c r="C1376" s="62"/>
      <c r="D1376" s="62"/>
      <c r="E1376" s="62"/>
      <c r="F1376" s="62"/>
      <c r="G1376" s="62"/>
      <c r="H1376" s="62"/>
      <c r="I1376" s="62"/>
      <c r="J1376" s="62"/>
      <c r="K1376" s="62"/>
      <c r="L1376" s="62"/>
    </row>
    <row r="1377" spans="2:12" ht="14.5" customHeight="1" x14ac:dyDescent="0.35">
      <c r="B1377" s="62"/>
      <c r="C1377" s="62"/>
      <c r="D1377" s="62"/>
      <c r="E1377" s="62"/>
      <c r="F1377" s="62"/>
      <c r="G1377" s="62"/>
      <c r="H1377" s="62"/>
      <c r="I1377" s="62"/>
      <c r="J1377" s="62"/>
      <c r="K1377" s="62"/>
      <c r="L1377" s="62"/>
    </row>
    <row r="1378" spans="2:12" ht="14.5" customHeight="1" x14ac:dyDescent="0.35">
      <c r="B1378" s="62"/>
      <c r="C1378" s="62"/>
      <c r="D1378" s="62"/>
      <c r="E1378" s="62"/>
      <c r="F1378" s="62"/>
      <c r="G1378" s="62"/>
      <c r="H1378" s="62"/>
      <c r="I1378" s="62"/>
      <c r="J1378" s="62"/>
      <c r="K1378" s="62"/>
      <c r="L1378" s="62"/>
    </row>
    <row r="1379" spans="2:12" ht="14.5" customHeight="1" x14ac:dyDescent="0.35">
      <c r="B1379" s="62"/>
      <c r="C1379" s="62"/>
      <c r="D1379" s="62"/>
      <c r="E1379" s="62"/>
      <c r="F1379" s="62"/>
      <c r="G1379" s="62"/>
      <c r="H1379" s="62"/>
      <c r="I1379" s="62"/>
      <c r="J1379" s="62"/>
      <c r="K1379" s="62"/>
      <c r="L1379" s="62"/>
    </row>
    <row r="1380" spans="2:12" ht="14.5" customHeight="1" x14ac:dyDescent="0.35">
      <c r="B1380" s="62"/>
      <c r="C1380" s="62"/>
      <c r="D1380" s="62"/>
      <c r="E1380" s="62"/>
      <c r="F1380" s="62"/>
      <c r="G1380" s="62"/>
      <c r="H1380" s="62"/>
      <c r="I1380" s="62"/>
      <c r="J1380" s="62"/>
      <c r="K1380" s="62"/>
      <c r="L1380" s="62"/>
    </row>
    <row r="1381" spans="2:12" ht="14.5" customHeight="1" x14ac:dyDescent="0.35">
      <c r="B1381" s="62"/>
      <c r="C1381" s="62"/>
      <c r="D1381" s="62"/>
      <c r="E1381" s="62"/>
      <c r="F1381" s="62"/>
      <c r="G1381" s="62"/>
      <c r="H1381" s="62"/>
      <c r="I1381" s="62"/>
      <c r="J1381" s="62"/>
      <c r="K1381" s="62"/>
      <c r="L1381" s="62"/>
    </row>
    <row r="1382" spans="2:12" ht="14.5" customHeight="1" x14ac:dyDescent="0.35">
      <c r="B1382" s="62"/>
      <c r="C1382" s="62"/>
      <c r="D1382" s="62"/>
      <c r="E1382" s="62"/>
      <c r="F1382" s="62"/>
      <c r="G1382" s="62"/>
      <c r="H1382" s="62"/>
      <c r="I1382" s="62"/>
      <c r="J1382" s="62"/>
      <c r="K1382" s="62"/>
      <c r="L1382" s="62"/>
    </row>
    <row r="1383" spans="2:12" ht="14.5" customHeight="1" x14ac:dyDescent="0.35">
      <c r="B1383" s="62"/>
      <c r="C1383" s="62"/>
      <c r="D1383" s="62"/>
      <c r="E1383" s="62"/>
      <c r="F1383" s="62"/>
      <c r="G1383" s="62"/>
      <c r="H1383" s="62"/>
      <c r="I1383" s="62"/>
      <c r="J1383" s="62"/>
      <c r="K1383" s="62"/>
      <c r="L1383" s="62"/>
    </row>
    <row r="1384" spans="2:12" ht="14.5" customHeight="1" x14ac:dyDescent="0.35">
      <c r="B1384" s="62"/>
      <c r="C1384" s="62"/>
      <c r="D1384" s="62"/>
      <c r="E1384" s="62"/>
      <c r="F1384" s="62"/>
      <c r="G1384" s="62"/>
      <c r="H1384" s="62"/>
      <c r="I1384" s="62"/>
      <c r="J1384" s="62"/>
      <c r="K1384" s="62"/>
      <c r="L1384" s="62"/>
    </row>
    <row r="1385" spans="2:12" ht="14.5" customHeight="1" x14ac:dyDescent="0.35">
      <c r="B1385" s="62"/>
      <c r="C1385" s="62"/>
      <c r="D1385" s="62"/>
      <c r="E1385" s="62"/>
      <c r="F1385" s="62"/>
      <c r="G1385" s="62"/>
      <c r="H1385" s="62"/>
      <c r="I1385" s="62"/>
      <c r="J1385" s="62"/>
      <c r="K1385" s="62"/>
      <c r="L1385" s="62"/>
    </row>
    <row r="1386" spans="2:12" ht="14.5" customHeight="1" x14ac:dyDescent="0.35">
      <c r="B1386" s="62"/>
      <c r="C1386" s="62"/>
      <c r="D1386" s="62"/>
      <c r="E1386" s="62"/>
      <c r="F1386" s="62"/>
      <c r="G1386" s="62"/>
      <c r="H1386" s="62"/>
      <c r="I1386" s="62"/>
      <c r="J1386" s="62"/>
      <c r="K1386" s="62"/>
      <c r="L1386" s="62"/>
    </row>
    <row r="1387" spans="2:12" ht="14.5" customHeight="1" x14ac:dyDescent="0.35">
      <c r="B1387" s="62"/>
      <c r="C1387" s="62"/>
      <c r="D1387" s="62"/>
      <c r="E1387" s="62"/>
      <c r="F1387" s="62"/>
      <c r="G1387" s="62"/>
      <c r="H1387" s="62"/>
      <c r="I1387" s="62"/>
      <c r="J1387" s="62"/>
      <c r="K1387" s="62"/>
      <c r="L1387" s="62"/>
    </row>
    <row r="1388" spans="2:12" ht="14.5" customHeight="1" x14ac:dyDescent="0.35">
      <c r="B1388" s="62"/>
      <c r="C1388" s="62"/>
      <c r="D1388" s="62"/>
      <c r="E1388" s="62"/>
      <c r="F1388" s="62"/>
      <c r="G1388" s="62"/>
      <c r="H1388" s="62"/>
      <c r="I1388" s="62"/>
      <c r="J1388" s="62"/>
      <c r="K1388" s="62"/>
      <c r="L1388" s="62"/>
    </row>
    <row r="1389" spans="2:12" ht="14.5" customHeight="1" x14ac:dyDescent="0.35">
      <c r="B1389" s="62"/>
      <c r="C1389" s="62"/>
      <c r="D1389" s="62"/>
      <c r="E1389" s="62"/>
      <c r="F1389" s="62"/>
      <c r="G1389" s="62"/>
      <c r="H1389" s="62"/>
      <c r="I1389" s="62"/>
      <c r="J1389" s="62"/>
      <c r="K1389" s="62"/>
      <c r="L1389" s="62"/>
    </row>
    <row r="1390" spans="2:12" ht="14.5" customHeight="1" x14ac:dyDescent="0.35">
      <c r="B1390" s="62"/>
      <c r="C1390" s="62"/>
      <c r="D1390" s="62"/>
      <c r="E1390" s="62"/>
      <c r="F1390" s="62"/>
      <c r="G1390" s="62"/>
      <c r="H1390" s="62"/>
      <c r="I1390" s="62"/>
      <c r="J1390" s="62"/>
      <c r="K1390" s="62"/>
      <c r="L1390" s="62"/>
    </row>
    <row r="1391" spans="2:12" ht="14.5" customHeight="1" x14ac:dyDescent="0.35">
      <c r="B1391" s="62"/>
      <c r="C1391" s="62"/>
      <c r="D1391" s="62"/>
      <c r="E1391" s="62"/>
      <c r="F1391" s="62"/>
      <c r="G1391" s="62"/>
      <c r="H1391" s="62"/>
      <c r="I1391" s="62"/>
      <c r="J1391" s="62"/>
      <c r="K1391" s="62"/>
      <c r="L1391" s="62"/>
    </row>
    <row r="1392" spans="2:12" ht="14.5" customHeight="1" x14ac:dyDescent="0.35">
      <c r="B1392" s="62"/>
      <c r="C1392" s="62"/>
      <c r="D1392" s="62"/>
      <c r="E1392" s="62"/>
      <c r="F1392" s="62"/>
      <c r="G1392" s="62"/>
      <c r="H1392" s="62"/>
      <c r="I1392" s="62"/>
      <c r="J1392" s="62"/>
      <c r="K1392" s="62"/>
      <c r="L1392" s="62"/>
    </row>
    <row r="1393" spans="2:12" ht="14.5" customHeight="1" x14ac:dyDescent="0.35">
      <c r="B1393" s="62"/>
      <c r="C1393" s="62"/>
      <c r="D1393" s="62"/>
      <c r="E1393" s="62"/>
      <c r="F1393" s="62"/>
      <c r="G1393" s="62"/>
      <c r="H1393" s="62"/>
      <c r="I1393" s="62"/>
      <c r="J1393" s="62"/>
      <c r="K1393" s="62"/>
      <c r="L1393" s="62"/>
    </row>
    <row r="1394" spans="2:12" ht="14.5" customHeight="1" x14ac:dyDescent="0.35">
      <c r="B1394" s="62"/>
      <c r="C1394" s="62"/>
      <c r="D1394" s="62"/>
      <c r="E1394" s="62"/>
      <c r="F1394" s="62"/>
      <c r="G1394" s="62"/>
      <c r="H1394" s="62"/>
      <c r="I1394" s="62"/>
      <c r="J1394" s="62"/>
      <c r="K1394" s="62"/>
      <c r="L1394" s="62"/>
    </row>
    <row r="1395" spans="2:12" ht="14.5" customHeight="1" x14ac:dyDescent="0.35">
      <c r="B1395" s="62"/>
      <c r="C1395" s="62"/>
      <c r="D1395" s="62"/>
      <c r="E1395" s="62"/>
      <c r="F1395" s="62"/>
      <c r="G1395" s="62"/>
      <c r="H1395" s="62"/>
      <c r="I1395" s="62"/>
      <c r="J1395" s="62"/>
      <c r="K1395" s="62"/>
      <c r="L1395" s="62"/>
    </row>
    <row r="1396" spans="2:12" ht="14.5" customHeight="1" x14ac:dyDescent="0.35">
      <c r="B1396" s="62"/>
      <c r="C1396" s="62"/>
      <c r="D1396" s="62"/>
      <c r="E1396" s="62"/>
      <c r="F1396" s="62"/>
      <c r="G1396" s="62"/>
      <c r="H1396" s="62"/>
      <c r="I1396" s="62"/>
      <c r="J1396" s="62"/>
      <c r="K1396" s="62"/>
      <c r="L1396" s="62"/>
    </row>
    <row r="1397" spans="2:12" ht="14.5" customHeight="1" x14ac:dyDescent="0.35">
      <c r="B1397" s="62"/>
      <c r="C1397" s="62"/>
      <c r="D1397" s="62"/>
      <c r="E1397" s="62"/>
      <c r="F1397" s="62"/>
      <c r="G1397" s="62"/>
      <c r="H1397" s="62"/>
      <c r="I1397" s="62"/>
      <c r="J1397" s="62"/>
      <c r="K1397" s="62"/>
      <c r="L1397" s="62"/>
    </row>
    <row r="1398" spans="2:12" ht="14.5" customHeight="1" x14ac:dyDescent="0.35">
      <c r="B1398" s="62"/>
      <c r="C1398" s="62"/>
      <c r="D1398" s="62"/>
      <c r="E1398" s="62"/>
      <c r="F1398" s="62"/>
      <c r="G1398" s="62"/>
      <c r="H1398" s="62"/>
      <c r="I1398" s="62"/>
      <c r="J1398" s="62"/>
      <c r="K1398" s="62"/>
      <c r="L1398" s="62"/>
    </row>
    <row r="1399" spans="2:12" ht="14.5" customHeight="1" x14ac:dyDescent="0.35">
      <c r="B1399" s="62"/>
      <c r="C1399" s="62"/>
      <c r="D1399" s="62"/>
      <c r="E1399" s="62"/>
      <c r="F1399" s="62"/>
      <c r="G1399" s="62"/>
      <c r="H1399" s="62"/>
      <c r="I1399" s="62"/>
      <c r="J1399" s="62"/>
      <c r="K1399" s="62"/>
      <c r="L1399" s="62"/>
    </row>
    <row r="1400" spans="2:12" ht="14.5" customHeight="1" x14ac:dyDescent="0.35">
      <c r="B1400" s="62"/>
      <c r="C1400" s="62"/>
      <c r="D1400" s="62"/>
      <c r="E1400" s="62"/>
      <c r="F1400" s="62"/>
      <c r="G1400" s="62"/>
      <c r="H1400" s="62"/>
      <c r="I1400" s="62"/>
      <c r="J1400" s="62"/>
      <c r="K1400" s="62"/>
      <c r="L1400" s="62"/>
    </row>
    <row r="1401" spans="2:12" ht="14.5" customHeight="1" x14ac:dyDescent="0.35">
      <c r="B1401" s="62"/>
      <c r="C1401" s="62"/>
      <c r="D1401" s="62"/>
      <c r="E1401" s="62"/>
      <c r="F1401" s="62"/>
      <c r="G1401" s="62"/>
      <c r="H1401" s="62"/>
      <c r="I1401" s="62"/>
      <c r="J1401" s="62"/>
      <c r="K1401" s="62"/>
      <c r="L1401" s="62"/>
    </row>
    <row r="1402" spans="2:12" ht="14.5" customHeight="1" x14ac:dyDescent="0.35">
      <c r="B1402" s="62"/>
      <c r="C1402" s="62"/>
      <c r="D1402" s="62"/>
      <c r="E1402" s="62"/>
      <c r="F1402" s="62"/>
      <c r="G1402" s="62"/>
      <c r="H1402" s="62"/>
      <c r="I1402" s="62"/>
      <c r="J1402" s="62"/>
      <c r="K1402" s="62"/>
      <c r="L1402" s="62"/>
    </row>
    <row r="1403" spans="2:12" ht="14.5" customHeight="1" x14ac:dyDescent="0.35">
      <c r="B1403" s="62"/>
      <c r="C1403" s="62"/>
      <c r="D1403" s="62"/>
      <c r="E1403" s="62"/>
      <c r="F1403" s="62"/>
      <c r="G1403" s="62"/>
      <c r="H1403" s="62"/>
      <c r="I1403" s="62"/>
      <c r="J1403" s="62"/>
      <c r="K1403" s="62"/>
      <c r="L1403" s="62"/>
    </row>
    <row r="1404" spans="2:12" ht="14.5" customHeight="1" x14ac:dyDescent="0.35">
      <c r="B1404" s="62"/>
      <c r="C1404" s="62"/>
      <c r="D1404" s="62"/>
      <c r="E1404" s="62"/>
      <c r="F1404" s="62"/>
      <c r="G1404" s="62"/>
      <c r="H1404" s="62"/>
      <c r="I1404" s="62"/>
      <c r="J1404" s="62"/>
      <c r="K1404" s="62"/>
      <c r="L1404" s="62"/>
    </row>
    <row r="1405" spans="2:12" ht="14.5" customHeight="1" x14ac:dyDescent="0.35">
      <c r="B1405" s="62"/>
      <c r="C1405" s="62"/>
      <c r="D1405" s="62"/>
      <c r="E1405" s="62"/>
      <c r="F1405" s="62"/>
      <c r="G1405" s="62"/>
      <c r="H1405" s="62"/>
      <c r="I1405" s="62"/>
      <c r="J1405" s="62"/>
      <c r="K1405" s="62"/>
      <c r="L1405" s="62"/>
    </row>
    <row r="1406" spans="2:12" ht="14.5" customHeight="1" x14ac:dyDescent="0.35">
      <c r="B1406" s="62"/>
      <c r="C1406" s="62"/>
      <c r="D1406" s="62"/>
      <c r="E1406" s="62"/>
      <c r="F1406" s="62"/>
      <c r="G1406" s="62"/>
      <c r="H1406" s="62"/>
      <c r="I1406" s="62"/>
      <c r="J1406" s="62"/>
      <c r="K1406" s="62"/>
      <c r="L1406" s="62"/>
    </row>
    <row r="1407" spans="2:12" ht="14.5" customHeight="1" x14ac:dyDescent="0.35">
      <c r="B1407" s="62"/>
      <c r="C1407" s="62"/>
      <c r="D1407" s="62"/>
      <c r="E1407" s="62"/>
      <c r="F1407" s="62"/>
      <c r="G1407" s="62"/>
      <c r="H1407" s="62"/>
      <c r="I1407" s="62"/>
      <c r="J1407" s="62"/>
      <c r="K1407" s="62"/>
      <c r="L1407" s="62"/>
    </row>
    <row r="1408" spans="2:12" ht="14.5" customHeight="1" x14ac:dyDescent="0.35">
      <c r="B1408" s="62"/>
      <c r="C1408" s="62"/>
      <c r="D1408" s="62"/>
      <c r="E1408" s="62"/>
      <c r="F1408" s="62"/>
      <c r="G1408" s="62"/>
      <c r="H1408" s="62"/>
      <c r="I1408" s="62"/>
      <c r="J1408" s="62"/>
      <c r="K1408" s="62"/>
      <c r="L1408" s="62"/>
    </row>
    <row r="1409" spans="2:12" ht="14.5" customHeight="1" x14ac:dyDescent="0.35">
      <c r="B1409" s="62"/>
      <c r="C1409" s="62"/>
      <c r="D1409" s="62"/>
      <c r="E1409" s="62"/>
      <c r="F1409" s="62"/>
      <c r="G1409" s="62"/>
      <c r="H1409" s="62"/>
      <c r="I1409" s="62"/>
      <c r="J1409" s="62"/>
      <c r="K1409" s="62"/>
      <c r="L1409" s="62"/>
    </row>
    <row r="1410" spans="2:12" ht="14.5" customHeight="1" x14ac:dyDescent="0.35">
      <c r="B1410" s="62"/>
      <c r="C1410" s="62"/>
      <c r="D1410" s="62"/>
      <c r="E1410" s="62"/>
      <c r="F1410" s="62"/>
      <c r="G1410" s="62"/>
      <c r="H1410" s="62"/>
      <c r="I1410" s="62"/>
      <c r="J1410" s="62"/>
      <c r="K1410" s="62"/>
      <c r="L1410" s="62"/>
    </row>
    <row r="1411" spans="2:12" ht="14.5" customHeight="1" x14ac:dyDescent="0.35">
      <c r="B1411" s="62"/>
      <c r="C1411" s="62"/>
      <c r="D1411" s="62"/>
      <c r="E1411" s="62"/>
      <c r="F1411" s="62"/>
      <c r="G1411" s="62"/>
      <c r="H1411" s="62"/>
      <c r="I1411" s="62"/>
      <c r="J1411" s="62"/>
      <c r="K1411" s="62"/>
      <c r="L1411" s="62"/>
    </row>
    <row r="1412" spans="2:12" ht="14.5" customHeight="1" x14ac:dyDescent="0.35">
      <c r="B1412" s="62"/>
      <c r="C1412" s="62"/>
      <c r="D1412" s="62"/>
      <c r="E1412" s="62"/>
      <c r="F1412" s="62"/>
      <c r="G1412" s="62"/>
      <c r="H1412" s="62"/>
      <c r="I1412" s="62"/>
      <c r="J1412" s="62"/>
      <c r="K1412" s="62"/>
      <c r="L1412" s="62"/>
    </row>
    <row r="1413" spans="2:12" ht="14.5" customHeight="1" x14ac:dyDescent="0.35">
      <c r="B1413" s="62"/>
      <c r="C1413" s="62"/>
      <c r="D1413" s="62"/>
      <c r="E1413" s="62"/>
      <c r="F1413" s="62"/>
      <c r="G1413" s="62"/>
      <c r="H1413" s="62"/>
      <c r="I1413" s="62"/>
      <c r="J1413" s="62"/>
      <c r="K1413" s="62"/>
      <c r="L1413" s="62"/>
    </row>
    <row r="1414" spans="2:12" ht="14.5" customHeight="1" x14ac:dyDescent="0.35">
      <c r="B1414" s="62"/>
      <c r="C1414" s="62"/>
      <c r="D1414" s="62"/>
      <c r="E1414" s="62"/>
      <c r="F1414" s="62"/>
      <c r="G1414" s="62"/>
      <c r="H1414" s="62"/>
      <c r="I1414" s="62"/>
      <c r="J1414" s="62"/>
      <c r="K1414" s="62"/>
      <c r="L1414" s="62"/>
    </row>
    <row r="1415" spans="2:12" ht="14.5" customHeight="1" x14ac:dyDescent="0.35">
      <c r="B1415" s="62"/>
      <c r="C1415" s="62"/>
      <c r="D1415" s="62"/>
      <c r="E1415" s="62"/>
      <c r="F1415" s="62"/>
      <c r="G1415" s="62"/>
      <c r="H1415" s="62"/>
      <c r="I1415" s="62"/>
      <c r="J1415" s="62"/>
      <c r="K1415" s="62"/>
      <c r="L1415" s="62"/>
    </row>
    <row r="1416" spans="2:12" ht="14.5" customHeight="1" x14ac:dyDescent="0.35">
      <c r="B1416" s="62"/>
      <c r="C1416" s="62"/>
      <c r="D1416" s="62"/>
      <c r="E1416" s="62"/>
      <c r="F1416" s="62"/>
      <c r="G1416" s="62"/>
      <c r="H1416" s="62"/>
      <c r="I1416" s="62"/>
      <c r="J1416" s="62"/>
      <c r="K1416" s="62"/>
      <c r="L1416" s="62"/>
    </row>
    <row r="1417" spans="2:12" ht="14.5" customHeight="1" x14ac:dyDescent="0.35">
      <c r="B1417" s="62"/>
      <c r="C1417" s="62"/>
      <c r="D1417" s="62"/>
      <c r="E1417" s="62"/>
      <c r="F1417" s="62"/>
      <c r="G1417" s="62"/>
      <c r="H1417" s="62"/>
      <c r="I1417" s="62"/>
      <c r="J1417" s="62"/>
      <c r="K1417" s="62"/>
      <c r="L1417" s="62"/>
    </row>
    <row r="1418" spans="2:12" ht="14.5" customHeight="1" x14ac:dyDescent="0.35">
      <c r="B1418" s="62"/>
      <c r="C1418" s="62"/>
      <c r="D1418" s="62"/>
      <c r="E1418" s="62"/>
      <c r="F1418" s="62"/>
      <c r="G1418" s="62"/>
      <c r="H1418" s="62"/>
      <c r="I1418" s="62"/>
      <c r="J1418" s="62"/>
      <c r="K1418" s="62"/>
      <c r="L1418" s="62"/>
    </row>
    <row r="1419" spans="2:12" ht="14.5" customHeight="1" x14ac:dyDescent="0.35">
      <c r="B1419" s="62"/>
      <c r="C1419" s="62"/>
      <c r="D1419" s="62"/>
      <c r="E1419" s="62"/>
      <c r="F1419" s="62"/>
      <c r="G1419" s="62"/>
      <c r="H1419" s="62"/>
      <c r="I1419" s="62"/>
      <c r="J1419" s="62"/>
      <c r="K1419" s="62"/>
      <c r="L1419" s="62"/>
    </row>
    <row r="1420" spans="2:12" ht="14.5" customHeight="1" x14ac:dyDescent="0.35">
      <c r="B1420" s="62"/>
      <c r="C1420" s="62"/>
      <c r="D1420" s="62"/>
      <c r="E1420" s="62"/>
      <c r="F1420" s="62"/>
      <c r="G1420" s="62"/>
      <c r="H1420" s="62"/>
      <c r="I1420" s="62"/>
      <c r="J1420" s="62"/>
      <c r="K1420" s="62"/>
      <c r="L1420" s="62"/>
    </row>
    <row r="1421" spans="2:12" ht="14.5" customHeight="1" x14ac:dyDescent="0.35">
      <c r="B1421" s="62"/>
      <c r="C1421" s="62"/>
      <c r="D1421" s="62"/>
      <c r="E1421" s="62"/>
      <c r="F1421" s="62"/>
      <c r="G1421" s="62"/>
      <c r="H1421" s="62"/>
      <c r="I1421" s="62"/>
      <c r="J1421" s="62"/>
      <c r="K1421" s="62"/>
      <c r="L1421" s="62"/>
    </row>
    <row r="1422" spans="2:12" ht="14.5" customHeight="1" x14ac:dyDescent="0.35">
      <c r="B1422" s="62"/>
      <c r="C1422" s="62"/>
      <c r="D1422" s="62"/>
      <c r="E1422" s="62"/>
      <c r="F1422" s="62"/>
      <c r="G1422" s="62"/>
      <c r="H1422" s="62"/>
      <c r="I1422" s="62"/>
      <c r="J1422" s="62"/>
      <c r="K1422" s="62"/>
      <c r="L1422" s="62"/>
    </row>
    <row r="1423" spans="2:12" ht="14.5" customHeight="1" x14ac:dyDescent="0.35">
      <c r="B1423" s="62"/>
      <c r="C1423" s="62"/>
      <c r="D1423" s="62"/>
      <c r="E1423" s="62"/>
      <c r="F1423" s="62"/>
      <c r="G1423" s="62"/>
      <c r="H1423" s="62"/>
      <c r="I1423" s="62"/>
      <c r="J1423" s="62"/>
      <c r="K1423" s="62"/>
      <c r="L1423" s="62"/>
    </row>
    <row r="1424" spans="2:12" ht="14.5" customHeight="1" x14ac:dyDescent="0.35">
      <c r="B1424" s="62"/>
      <c r="C1424" s="62"/>
      <c r="D1424" s="62"/>
      <c r="E1424" s="62"/>
      <c r="F1424" s="62"/>
      <c r="G1424" s="62"/>
      <c r="H1424" s="62"/>
      <c r="I1424" s="62"/>
      <c r="J1424" s="62"/>
      <c r="K1424" s="62"/>
      <c r="L1424" s="62"/>
    </row>
    <row r="1425" spans="2:12" ht="14.5" customHeight="1" x14ac:dyDescent="0.35">
      <c r="B1425" s="62"/>
      <c r="C1425" s="62"/>
      <c r="D1425" s="62"/>
      <c r="E1425" s="62"/>
      <c r="F1425" s="62"/>
      <c r="G1425" s="62"/>
      <c r="H1425" s="62"/>
      <c r="I1425" s="62"/>
      <c r="J1425" s="62"/>
      <c r="K1425" s="62"/>
      <c r="L1425" s="62"/>
    </row>
    <row r="1426" spans="2:12" ht="14.5" customHeight="1" x14ac:dyDescent="0.35">
      <c r="B1426" s="62"/>
      <c r="C1426" s="62"/>
      <c r="D1426" s="62"/>
      <c r="E1426" s="62"/>
      <c r="F1426" s="62"/>
      <c r="G1426" s="62"/>
      <c r="H1426" s="62"/>
      <c r="I1426" s="62"/>
      <c r="J1426" s="62"/>
      <c r="K1426" s="62"/>
      <c r="L1426" s="62"/>
    </row>
    <row r="1427" spans="2:12" ht="14.5" customHeight="1" x14ac:dyDescent="0.35">
      <c r="B1427" s="62"/>
      <c r="C1427" s="62"/>
      <c r="D1427" s="62"/>
      <c r="E1427" s="62"/>
      <c r="F1427" s="62"/>
      <c r="G1427" s="62"/>
      <c r="H1427" s="62"/>
      <c r="I1427" s="62"/>
      <c r="J1427" s="62"/>
      <c r="K1427" s="62"/>
      <c r="L1427" s="62"/>
    </row>
    <row r="1428" spans="2:12" ht="14.5" customHeight="1" x14ac:dyDescent="0.35">
      <c r="B1428" s="62"/>
      <c r="C1428" s="62"/>
      <c r="D1428" s="62"/>
      <c r="E1428" s="62"/>
      <c r="F1428" s="62"/>
      <c r="G1428" s="62"/>
      <c r="H1428" s="62"/>
      <c r="I1428" s="62"/>
      <c r="J1428" s="62"/>
      <c r="K1428" s="62"/>
      <c r="L1428" s="62"/>
    </row>
    <row r="1429" spans="2:12" ht="14.5" customHeight="1" x14ac:dyDescent="0.35">
      <c r="B1429" s="62"/>
      <c r="C1429" s="62"/>
      <c r="D1429" s="62"/>
      <c r="E1429" s="62"/>
      <c r="F1429" s="62"/>
      <c r="G1429" s="62"/>
      <c r="H1429" s="62"/>
      <c r="I1429" s="62"/>
      <c r="J1429" s="62"/>
      <c r="K1429" s="62"/>
      <c r="L1429" s="62"/>
    </row>
    <row r="1430" spans="2:12" ht="14.5" customHeight="1" x14ac:dyDescent="0.35">
      <c r="B1430" s="62"/>
      <c r="C1430" s="62"/>
      <c r="D1430" s="62"/>
      <c r="E1430" s="62"/>
      <c r="F1430" s="62"/>
      <c r="G1430" s="62"/>
      <c r="H1430" s="62"/>
      <c r="I1430" s="62"/>
      <c r="J1430" s="62"/>
      <c r="K1430" s="62"/>
      <c r="L1430" s="62"/>
    </row>
    <row r="1431" spans="2:12" ht="14.5" customHeight="1" x14ac:dyDescent="0.35">
      <c r="B1431" s="62"/>
      <c r="C1431" s="62"/>
      <c r="D1431" s="62"/>
      <c r="E1431" s="62"/>
      <c r="F1431" s="62"/>
      <c r="G1431" s="62"/>
      <c r="H1431" s="62"/>
      <c r="I1431" s="62"/>
      <c r="J1431" s="62"/>
      <c r="K1431" s="62"/>
      <c r="L1431" s="62"/>
    </row>
    <row r="1432" spans="2:12" ht="14.5" customHeight="1" x14ac:dyDescent="0.35">
      <c r="B1432" s="62"/>
      <c r="C1432" s="62"/>
      <c r="D1432" s="62"/>
      <c r="E1432" s="62"/>
      <c r="F1432" s="62"/>
      <c r="G1432" s="62"/>
      <c r="H1432" s="62"/>
      <c r="I1432" s="62"/>
      <c r="J1432" s="62"/>
      <c r="K1432" s="62"/>
      <c r="L1432" s="62"/>
    </row>
    <row r="1433" spans="2:12" ht="14.5" customHeight="1" x14ac:dyDescent="0.35">
      <c r="B1433" s="62"/>
      <c r="C1433" s="62"/>
      <c r="D1433" s="62"/>
      <c r="E1433" s="62"/>
      <c r="F1433" s="62"/>
      <c r="G1433" s="62"/>
      <c r="H1433" s="62"/>
      <c r="I1433" s="62"/>
      <c r="J1433" s="62"/>
      <c r="K1433" s="62"/>
      <c r="L1433" s="62"/>
    </row>
    <row r="1434" spans="2:12" ht="14.5" customHeight="1" x14ac:dyDescent="0.35">
      <c r="B1434" s="62"/>
      <c r="C1434" s="62"/>
      <c r="D1434" s="62"/>
      <c r="E1434" s="62"/>
      <c r="F1434" s="62"/>
      <c r="G1434" s="62"/>
      <c r="H1434" s="62"/>
      <c r="I1434" s="62"/>
      <c r="J1434" s="62"/>
      <c r="K1434" s="62"/>
      <c r="L1434" s="62"/>
    </row>
    <row r="1435" spans="2:12" ht="14.5" customHeight="1" x14ac:dyDescent="0.35">
      <c r="B1435" s="62"/>
      <c r="C1435" s="62"/>
      <c r="D1435" s="62"/>
      <c r="E1435" s="62"/>
      <c r="F1435" s="62"/>
      <c r="G1435" s="62"/>
      <c r="H1435" s="62"/>
      <c r="I1435" s="62"/>
      <c r="J1435" s="62"/>
      <c r="K1435" s="62"/>
      <c r="L1435" s="62"/>
    </row>
    <row r="1436" spans="2:12" ht="14.5" customHeight="1" x14ac:dyDescent="0.35">
      <c r="B1436" s="62"/>
      <c r="C1436" s="62"/>
      <c r="D1436" s="62"/>
      <c r="E1436" s="62"/>
      <c r="F1436" s="62"/>
      <c r="G1436" s="62"/>
      <c r="H1436" s="62"/>
      <c r="I1436" s="62"/>
      <c r="J1436" s="62"/>
      <c r="K1436" s="62"/>
      <c r="L1436" s="62"/>
    </row>
    <row r="1437" spans="2:12" ht="14.5" customHeight="1" x14ac:dyDescent="0.35">
      <c r="B1437" s="62"/>
      <c r="C1437" s="62"/>
      <c r="D1437" s="62"/>
      <c r="E1437" s="62"/>
      <c r="F1437" s="62"/>
      <c r="G1437" s="62"/>
      <c r="H1437" s="62"/>
      <c r="I1437" s="62"/>
      <c r="J1437" s="62"/>
      <c r="K1437" s="62"/>
      <c r="L1437" s="62"/>
    </row>
    <row r="1438" spans="2:12" ht="14.5" customHeight="1" x14ac:dyDescent="0.35">
      <c r="B1438" s="62"/>
      <c r="C1438" s="62"/>
      <c r="D1438" s="62"/>
      <c r="E1438" s="62"/>
      <c r="F1438" s="62"/>
      <c r="G1438" s="62"/>
      <c r="H1438" s="62"/>
      <c r="I1438" s="62"/>
      <c r="J1438" s="62"/>
      <c r="K1438" s="62"/>
      <c r="L1438" s="62"/>
    </row>
    <row r="1439" spans="2:12" ht="14.5" customHeight="1" x14ac:dyDescent="0.35">
      <c r="B1439" s="62"/>
      <c r="C1439" s="62"/>
      <c r="D1439" s="62"/>
      <c r="E1439" s="62"/>
      <c r="F1439" s="62"/>
      <c r="G1439" s="62"/>
      <c r="H1439" s="62"/>
      <c r="I1439" s="62"/>
      <c r="J1439" s="62"/>
      <c r="K1439" s="62"/>
      <c r="L1439" s="62"/>
    </row>
    <row r="1440" spans="2:12" ht="14.5" customHeight="1" x14ac:dyDescent="0.35">
      <c r="B1440" s="62"/>
      <c r="C1440" s="62"/>
      <c r="D1440" s="62"/>
      <c r="E1440" s="62"/>
      <c r="F1440" s="62"/>
      <c r="G1440" s="62"/>
      <c r="H1440" s="62"/>
      <c r="I1440" s="62"/>
      <c r="J1440" s="62"/>
      <c r="K1440" s="62"/>
      <c r="L1440" s="62"/>
    </row>
    <row r="1441" spans="2:12" ht="14.5" customHeight="1" x14ac:dyDescent="0.35">
      <c r="B1441" s="62"/>
      <c r="C1441" s="62"/>
      <c r="D1441" s="62"/>
      <c r="E1441" s="62"/>
      <c r="F1441" s="62"/>
      <c r="G1441" s="62"/>
      <c r="H1441" s="62"/>
      <c r="I1441" s="62"/>
      <c r="J1441" s="62"/>
      <c r="K1441" s="62"/>
      <c r="L1441" s="62"/>
    </row>
    <row r="1442" spans="2:12" ht="14.5" customHeight="1" x14ac:dyDescent="0.35">
      <c r="B1442" s="62"/>
      <c r="C1442" s="62"/>
      <c r="D1442" s="62"/>
      <c r="E1442" s="62"/>
      <c r="F1442" s="62"/>
      <c r="G1442" s="62"/>
      <c r="H1442" s="62"/>
      <c r="I1442" s="62"/>
      <c r="J1442" s="62"/>
      <c r="K1442" s="62"/>
      <c r="L1442" s="62"/>
    </row>
    <row r="1443" spans="2:12" ht="14.5" customHeight="1" x14ac:dyDescent="0.35">
      <c r="B1443" s="62"/>
      <c r="C1443" s="62"/>
      <c r="D1443" s="62"/>
      <c r="E1443" s="62"/>
      <c r="F1443" s="62"/>
      <c r="G1443" s="62"/>
      <c r="H1443" s="62"/>
      <c r="I1443" s="62"/>
      <c r="J1443" s="62"/>
      <c r="K1443" s="62"/>
      <c r="L1443" s="62"/>
    </row>
    <row r="1444" spans="2:12" ht="14.5" customHeight="1" x14ac:dyDescent="0.35">
      <c r="B1444" s="62"/>
      <c r="C1444" s="62"/>
      <c r="D1444" s="62"/>
      <c r="E1444" s="62"/>
      <c r="F1444" s="62"/>
      <c r="G1444" s="62"/>
      <c r="H1444" s="62"/>
      <c r="I1444" s="62"/>
      <c r="J1444" s="62"/>
      <c r="K1444" s="62"/>
      <c r="L1444" s="62"/>
    </row>
    <row r="1445" spans="2:12" ht="14.5" customHeight="1" x14ac:dyDescent="0.35">
      <c r="B1445" s="62"/>
      <c r="C1445" s="62"/>
      <c r="D1445" s="62"/>
      <c r="E1445" s="62"/>
      <c r="F1445" s="62"/>
      <c r="G1445" s="62"/>
      <c r="H1445" s="62"/>
      <c r="I1445" s="62"/>
      <c r="J1445" s="62"/>
      <c r="K1445" s="62"/>
      <c r="L1445" s="62"/>
    </row>
    <row r="1446" spans="2:12" ht="14.5" customHeight="1" x14ac:dyDescent="0.35">
      <c r="B1446" s="62"/>
      <c r="C1446" s="62"/>
      <c r="D1446" s="62"/>
      <c r="E1446" s="62"/>
      <c r="F1446" s="62"/>
      <c r="G1446" s="62"/>
      <c r="H1446" s="62"/>
      <c r="I1446" s="62"/>
      <c r="J1446" s="62"/>
      <c r="K1446" s="62"/>
      <c r="L1446" s="62"/>
    </row>
    <row r="1447" spans="2:12" ht="14.5" customHeight="1" x14ac:dyDescent="0.35">
      <c r="B1447" s="62"/>
      <c r="C1447" s="62"/>
      <c r="D1447" s="62"/>
      <c r="E1447" s="62"/>
      <c r="F1447" s="62"/>
      <c r="G1447" s="62"/>
      <c r="H1447" s="62"/>
      <c r="I1447" s="62"/>
      <c r="J1447" s="62"/>
      <c r="K1447" s="62"/>
      <c r="L1447" s="62"/>
    </row>
    <row r="1448" spans="2:12" ht="14.5" customHeight="1" x14ac:dyDescent="0.35">
      <c r="B1448" s="62"/>
      <c r="C1448" s="62"/>
      <c r="D1448" s="62"/>
      <c r="E1448" s="62"/>
      <c r="F1448" s="62"/>
      <c r="G1448" s="62"/>
      <c r="H1448" s="62"/>
      <c r="I1448" s="62"/>
      <c r="J1448" s="62"/>
      <c r="K1448" s="62"/>
      <c r="L1448" s="62"/>
    </row>
    <row r="1449" spans="2:12" ht="14.5" customHeight="1" x14ac:dyDescent="0.35">
      <c r="B1449" s="62"/>
      <c r="C1449" s="62"/>
      <c r="D1449" s="62"/>
      <c r="E1449" s="62"/>
      <c r="F1449" s="62"/>
      <c r="G1449" s="62"/>
      <c r="H1449" s="62"/>
      <c r="I1449" s="62"/>
      <c r="J1449" s="62"/>
      <c r="K1449" s="62"/>
      <c r="L1449" s="62"/>
    </row>
    <row r="1450" spans="2:12" ht="14.5" customHeight="1" x14ac:dyDescent="0.35">
      <c r="B1450" s="62"/>
      <c r="C1450" s="62"/>
      <c r="D1450" s="62"/>
      <c r="E1450" s="62"/>
      <c r="F1450" s="62"/>
      <c r="G1450" s="62"/>
      <c r="H1450" s="62"/>
      <c r="I1450" s="62"/>
      <c r="J1450" s="62"/>
      <c r="K1450" s="62"/>
      <c r="L1450" s="62"/>
    </row>
    <row r="1451" spans="2:12" ht="14.5" customHeight="1" x14ac:dyDescent="0.35">
      <c r="B1451" s="62"/>
      <c r="C1451" s="62"/>
      <c r="D1451" s="62"/>
      <c r="E1451" s="62"/>
      <c r="F1451" s="62"/>
      <c r="G1451" s="62"/>
      <c r="H1451" s="62"/>
      <c r="I1451" s="62"/>
      <c r="J1451" s="62"/>
      <c r="K1451" s="62"/>
      <c r="L1451" s="62"/>
    </row>
    <row r="1452" spans="2:12" ht="14.5" customHeight="1" x14ac:dyDescent="0.35">
      <c r="B1452" s="62"/>
      <c r="C1452" s="62"/>
      <c r="D1452" s="62"/>
      <c r="E1452" s="62"/>
      <c r="F1452" s="62"/>
      <c r="G1452" s="62"/>
      <c r="H1452" s="62"/>
      <c r="I1452" s="62"/>
      <c r="J1452" s="62"/>
      <c r="K1452" s="62"/>
      <c r="L1452" s="62"/>
    </row>
    <row r="1453" spans="2:12" ht="14.5" customHeight="1" x14ac:dyDescent="0.35">
      <c r="B1453" s="62"/>
      <c r="C1453" s="62"/>
      <c r="D1453" s="62"/>
      <c r="E1453" s="62"/>
      <c r="F1453" s="62"/>
      <c r="G1453" s="62"/>
      <c r="H1453" s="62"/>
      <c r="I1453" s="62"/>
      <c r="J1453" s="62"/>
      <c r="K1453" s="62"/>
      <c r="L1453" s="62"/>
    </row>
    <row r="1454" spans="2:12" ht="14.5" customHeight="1" x14ac:dyDescent="0.35">
      <c r="B1454" s="62"/>
      <c r="C1454" s="62"/>
      <c r="D1454" s="62"/>
      <c r="E1454" s="62"/>
      <c r="F1454" s="62"/>
      <c r="G1454" s="62"/>
      <c r="H1454" s="62"/>
      <c r="I1454" s="62"/>
      <c r="J1454" s="62"/>
      <c r="K1454" s="62"/>
      <c r="L1454" s="62"/>
    </row>
    <row r="1455" spans="2:12" ht="14.5" customHeight="1" x14ac:dyDescent="0.35">
      <c r="B1455" s="62"/>
      <c r="C1455" s="62"/>
      <c r="D1455" s="62"/>
      <c r="E1455" s="62"/>
      <c r="F1455" s="62"/>
      <c r="G1455" s="62"/>
      <c r="H1455" s="62"/>
      <c r="I1455" s="62"/>
      <c r="J1455" s="62"/>
      <c r="K1455" s="62"/>
      <c r="L1455" s="62"/>
    </row>
    <row r="1456" spans="2:12" ht="14.5" customHeight="1" x14ac:dyDescent="0.35">
      <c r="B1456" s="62"/>
      <c r="C1456" s="62"/>
      <c r="D1456" s="62"/>
      <c r="E1456" s="62"/>
      <c r="F1456" s="62"/>
      <c r="G1456" s="62"/>
      <c r="H1456" s="62"/>
      <c r="I1456" s="62"/>
      <c r="J1456" s="62"/>
      <c r="K1456" s="62"/>
      <c r="L1456" s="62"/>
    </row>
    <row r="1457" spans="2:12" ht="14.5" customHeight="1" x14ac:dyDescent="0.35">
      <c r="B1457" s="62"/>
      <c r="C1457" s="62"/>
      <c r="D1457" s="62"/>
      <c r="E1457" s="62"/>
      <c r="F1457" s="62"/>
      <c r="G1457" s="62"/>
      <c r="H1457" s="62"/>
      <c r="I1457" s="62"/>
      <c r="J1457" s="62"/>
      <c r="K1457" s="62"/>
      <c r="L1457" s="62"/>
    </row>
    <row r="1458" spans="2:12" ht="14.5" customHeight="1" x14ac:dyDescent="0.35">
      <c r="B1458" s="62"/>
      <c r="C1458" s="62"/>
      <c r="D1458" s="62"/>
      <c r="E1458" s="62"/>
      <c r="F1458" s="62"/>
      <c r="G1458" s="62"/>
      <c r="H1458" s="62"/>
      <c r="I1458" s="62"/>
      <c r="J1458" s="62"/>
      <c r="K1458" s="62"/>
      <c r="L1458" s="62"/>
    </row>
    <row r="1459" spans="2:12" ht="14.5" customHeight="1" x14ac:dyDescent="0.35">
      <c r="B1459" s="62"/>
      <c r="C1459" s="62"/>
      <c r="D1459" s="62"/>
      <c r="E1459" s="62"/>
      <c r="F1459" s="62"/>
      <c r="G1459" s="62"/>
      <c r="H1459" s="62"/>
      <c r="I1459" s="62"/>
      <c r="J1459" s="62"/>
      <c r="K1459" s="62"/>
      <c r="L1459" s="62"/>
    </row>
    <row r="1460" spans="2:12" ht="14.5" customHeight="1" x14ac:dyDescent="0.35">
      <c r="B1460" s="62"/>
      <c r="C1460" s="62"/>
      <c r="D1460" s="62"/>
      <c r="E1460" s="62"/>
      <c r="F1460" s="62"/>
      <c r="G1460" s="62"/>
      <c r="H1460" s="62"/>
      <c r="I1460" s="62"/>
      <c r="J1460" s="62"/>
      <c r="K1460" s="62"/>
      <c r="L1460" s="62"/>
    </row>
    <row r="1461" spans="2:12" ht="14.5" customHeight="1" x14ac:dyDescent="0.35">
      <c r="B1461" s="62"/>
      <c r="C1461" s="62"/>
      <c r="D1461" s="62"/>
      <c r="E1461" s="62"/>
      <c r="F1461" s="62"/>
      <c r="G1461" s="62"/>
      <c r="H1461" s="62"/>
      <c r="I1461" s="62"/>
      <c r="J1461" s="62"/>
      <c r="K1461" s="62"/>
      <c r="L1461" s="62"/>
    </row>
    <row r="1462" spans="2:12" ht="14.5" customHeight="1" x14ac:dyDescent="0.35">
      <c r="B1462" s="62"/>
      <c r="C1462" s="62"/>
      <c r="D1462" s="62"/>
      <c r="E1462" s="62"/>
      <c r="F1462" s="62"/>
      <c r="G1462" s="62"/>
      <c r="H1462" s="62"/>
      <c r="I1462" s="62"/>
      <c r="J1462" s="62"/>
      <c r="K1462" s="62"/>
      <c r="L1462" s="62"/>
    </row>
    <row r="1463" spans="2:12" ht="14.5" customHeight="1" x14ac:dyDescent="0.35">
      <c r="B1463" s="62"/>
      <c r="C1463" s="62"/>
      <c r="D1463" s="62"/>
      <c r="E1463" s="62"/>
      <c r="F1463" s="62"/>
      <c r="G1463" s="62"/>
      <c r="H1463" s="62"/>
      <c r="I1463" s="62"/>
      <c r="J1463" s="62"/>
      <c r="K1463" s="62"/>
      <c r="L1463" s="62"/>
    </row>
    <row r="1464" spans="2:12" ht="14.5" customHeight="1" x14ac:dyDescent="0.35">
      <c r="B1464" s="62"/>
      <c r="C1464" s="62"/>
      <c r="D1464" s="62"/>
      <c r="E1464" s="62"/>
      <c r="F1464" s="62"/>
      <c r="G1464" s="62"/>
      <c r="H1464" s="62"/>
      <c r="I1464" s="62"/>
      <c r="J1464" s="62"/>
      <c r="K1464" s="62"/>
      <c r="L1464" s="62"/>
    </row>
    <row r="1465" spans="2:12" ht="14.5" customHeight="1" x14ac:dyDescent="0.35">
      <c r="B1465" s="62"/>
      <c r="C1465" s="62"/>
      <c r="D1465" s="62"/>
      <c r="E1465" s="62"/>
      <c r="F1465" s="62"/>
      <c r="G1465" s="62"/>
      <c r="H1465" s="62"/>
      <c r="I1465" s="62"/>
      <c r="J1465" s="62"/>
      <c r="K1465" s="62"/>
      <c r="L1465" s="62"/>
    </row>
    <row r="1466" spans="2:12" ht="14.5" customHeight="1" x14ac:dyDescent="0.35">
      <c r="B1466" s="62"/>
      <c r="C1466" s="62"/>
      <c r="D1466" s="62"/>
      <c r="E1466" s="62"/>
      <c r="F1466" s="62"/>
      <c r="G1466" s="62"/>
      <c r="H1466" s="62"/>
      <c r="I1466" s="62"/>
      <c r="J1466" s="62"/>
      <c r="K1466" s="62"/>
      <c r="L1466" s="62"/>
    </row>
    <row r="1467" spans="2:12" ht="14.5" customHeight="1" x14ac:dyDescent="0.35">
      <c r="B1467" s="62"/>
      <c r="C1467" s="62"/>
      <c r="D1467" s="62"/>
      <c r="E1467" s="62"/>
      <c r="F1467" s="62"/>
      <c r="G1467" s="62"/>
      <c r="H1467" s="62"/>
      <c r="I1467" s="62"/>
      <c r="J1467" s="62"/>
      <c r="K1467" s="62"/>
      <c r="L1467" s="62"/>
    </row>
    <row r="1468" spans="2:12" ht="14.5" customHeight="1" x14ac:dyDescent="0.35">
      <c r="B1468" s="62"/>
      <c r="C1468" s="62"/>
      <c r="D1468" s="62"/>
      <c r="E1468" s="62"/>
      <c r="F1468" s="62"/>
      <c r="G1468" s="62"/>
      <c r="H1468" s="62"/>
      <c r="I1468" s="62"/>
      <c r="J1468" s="62"/>
      <c r="K1468" s="62"/>
      <c r="L1468" s="62"/>
    </row>
    <row r="1469" spans="2:12" ht="14.5" customHeight="1" x14ac:dyDescent="0.35">
      <c r="B1469" s="62"/>
      <c r="C1469" s="62"/>
      <c r="D1469" s="62"/>
      <c r="E1469" s="62"/>
      <c r="F1469" s="62"/>
      <c r="G1469" s="62"/>
      <c r="H1469" s="62"/>
      <c r="I1469" s="62"/>
      <c r="J1469" s="62"/>
      <c r="K1469" s="62"/>
      <c r="L1469" s="62"/>
    </row>
    <row r="1470" spans="2:12" ht="14.5" customHeight="1" x14ac:dyDescent="0.35">
      <c r="B1470" s="62"/>
      <c r="C1470" s="62"/>
      <c r="D1470" s="62"/>
      <c r="E1470" s="62"/>
      <c r="F1470" s="62"/>
      <c r="G1470" s="62"/>
      <c r="H1470" s="62"/>
      <c r="I1470" s="62"/>
      <c r="J1470" s="62"/>
      <c r="K1470" s="62"/>
      <c r="L1470" s="62"/>
    </row>
    <row r="1471" spans="2:12" ht="14.5" customHeight="1" x14ac:dyDescent="0.35">
      <c r="B1471" s="62"/>
      <c r="C1471" s="62"/>
      <c r="D1471" s="62"/>
      <c r="E1471" s="62"/>
      <c r="F1471" s="62"/>
      <c r="G1471" s="62"/>
      <c r="H1471" s="62"/>
      <c r="I1471" s="62"/>
      <c r="J1471" s="62"/>
      <c r="K1471" s="62"/>
      <c r="L1471" s="62"/>
    </row>
    <row r="1472" spans="2:12" ht="14.5" customHeight="1" x14ac:dyDescent="0.35">
      <c r="B1472" s="62"/>
      <c r="C1472" s="62"/>
      <c r="D1472" s="62"/>
      <c r="E1472" s="62"/>
      <c r="F1472" s="62"/>
      <c r="G1472" s="62"/>
      <c r="H1472" s="62"/>
      <c r="I1472" s="62"/>
      <c r="J1472" s="62"/>
      <c r="K1472" s="62"/>
      <c r="L1472" s="62"/>
    </row>
    <row r="1473" spans="2:12" ht="14.5" customHeight="1" x14ac:dyDescent="0.35">
      <c r="B1473" s="62"/>
      <c r="C1473" s="62"/>
      <c r="D1473" s="62"/>
      <c r="E1473" s="62"/>
      <c r="F1473" s="62"/>
      <c r="G1473" s="62"/>
      <c r="H1473" s="62"/>
      <c r="I1473" s="62"/>
      <c r="J1473" s="62"/>
      <c r="K1473" s="62"/>
      <c r="L1473" s="62"/>
    </row>
    <row r="1474" spans="2:12" ht="14.5" customHeight="1" x14ac:dyDescent="0.35">
      <c r="B1474" s="62"/>
      <c r="C1474" s="62"/>
      <c r="D1474" s="62"/>
      <c r="E1474" s="62"/>
      <c r="F1474" s="62"/>
      <c r="G1474" s="62"/>
      <c r="H1474" s="62"/>
      <c r="I1474" s="62"/>
      <c r="J1474" s="62"/>
      <c r="K1474" s="62"/>
      <c r="L1474" s="62"/>
    </row>
    <row r="1475" spans="2:12" ht="14.5" customHeight="1" x14ac:dyDescent="0.35">
      <c r="B1475" s="62"/>
      <c r="C1475" s="62"/>
      <c r="D1475" s="62"/>
      <c r="E1475" s="62"/>
      <c r="F1475" s="62"/>
      <c r="G1475" s="62"/>
      <c r="H1475" s="62"/>
      <c r="I1475" s="62"/>
      <c r="J1475" s="62"/>
      <c r="K1475" s="62"/>
      <c r="L1475" s="62"/>
    </row>
    <row r="1476" spans="2:12" ht="14.5" customHeight="1" x14ac:dyDescent="0.35">
      <c r="B1476" s="62"/>
      <c r="C1476" s="62"/>
      <c r="D1476" s="62"/>
      <c r="E1476" s="62"/>
      <c r="F1476" s="62"/>
      <c r="G1476" s="62"/>
      <c r="H1476" s="62"/>
      <c r="I1476" s="62"/>
      <c r="J1476" s="62"/>
      <c r="K1476" s="62"/>
      <c r="L1476" s="62"/>
    </row>
    <row r="1477" spans="2:12" ht="14.5" customHeight="1" x14ac:dyDescent="0.35">
      <c r="B1477" s="62"/>
      <c r="C1477" s="62"/>
      <c r="D1477" s="62"/>
      <c r="E1477" s="62"/>
      <c r="F1477" s="62"/>
      <c r="G1477" s="62"/>
      <c r="H1477" s="62"/>
      <c r="I1477" s="62"/>
      <c r="J1477" s="62"/>
      <c r="K1477" s="62"/>
      <c r="L1477" s="62"/>
    </row>
    <row r="1478" spans="2:12" ht="14.5" customHeight="1" x14ac:dyDescent="0.35">
      <c r="B1478" s="62"/>
      <c r="C1478" s="62"/>
      <c r="D1478" s="62"/>
      <c r="E1478" s="62"/>
      <c r="F1478" s="62"/>
      <c r="G1478" s="62"/>
      <c r="H1478" s="62"/>
      <c r="I1478" s="62"/>
      <c r="J1478" s="62"/>
      <c r="K1478" s="62"/>
      <c r="L1478" s="62"/>
    </row>
    <row r="1479" spans="2:12" ht="14.5" customHeight="1" x14ac:dyDescent="0.35">
      <c r="B1479" s="62"/>
      <c r="C1479" s="62"/>
      <c r="D1479" s="62"/>
      <c r="E1479" s="62"/>
      <c r="F1479" s="62"/>
      <c r="G1479" s="62"/>
      <c r="H1479" s="62"/>
      <c r="I1479" s="62"/>
      <c r="J1479" s="62"/>
      <c r="K1479" s="62"/>
      <c r="L1479" s="62"/>
    </row>
    <row r="1480" spans="2:12" ht="14.5" customHeight="1" x14ac:dyDescent="0.35">
      <c r="B1480" s="62"/>
      <c r="C1480" s="62"/>
      <c r="D1480" s="62"/>
      <c r="E1480" s="62"/>
      <c r="F1480" s="62"/>
      <c r="G1480" s="62"/>
      <c r="H1480" s="62"/>
      <c r="I1480" s="62"/>
      <c r="J1480" s="62"/>
      <c r="K1480" s="62"/>
      <c r="L1480" s="62"/>
    </row>
    <row r="1481" spans="2:12" ht="14.5" customHeight="1" x14ac:dyDescent="0.35">
      <c r="B1481" s="62"/>
      <c r="C1481" s="62"/>
      <c r="D1481" s="62"/>
      <c r="E1481" s="62"/>
      <c r="F1481" s="62"/>
      <c r="G1481" s="62"/>
      <c r="H1481" s="62"/>
      <c r="I1481" s="62"/>
      <c r="J1481" s="62"/>
      <c r="K1481" s="62"/>
      <c r="L1481" s="62"/>
    </row>
    <row r="1482" spans="2:12" ht="14.5" customHeight="1" x14ac:dyDescent="0.35">
      <c r="B1482" s="62"/>
      <c r="C1482" s="62"/>
      <c r="D1482" s="62"/>
      <c r="E1482" s="62"/>
      <c r="F1482" s="62"/>
      <c r="G1482" s="62"/>
      <c r="H1482" s="62"/>
      <c r="I1482" s="62"/>
      <c r="J1482" s="62"/>
      <c r="K1482" s="62"/>
      <c r="L1482" s="62"/>
    </row>
    <row r="1483" spans="2:12" ht="14.5" customHeight="1" x14ac:dyDescent="0.35">
      <c r="B1483" s="62"/>
      <c r="C1483" s="62"/>
      <c r="D1483" s="62"/>
      <c r="E1483" s="62"/>
      <c r="F1483" s="62"/>
      <c r="G1483" s="62"/>
      <c r="H1483" s="62"/>
      <c r="I1483" s="62"/>
      <c r="J1483" s="62"/>
      <c r="K1483" s="62"/>
      <c r="L1483" s="62"/>
    </row>
    <row r="1484" spans="2:12" ht="14.5" customHeight="1" x14ac:dyDescent="0.35">
      <c r="B1484" s="62"/>
      <c r="C1484" s="62"/>
      <c r="D1484" s="62"/>
      <c r="E1484" s="62"/>
      <c r="F1484" s="62"/>
      <c r="G1484" s="62"/>
      <c r="H1484" s="62"/>
      <c r="I1484" s="62"/>
      <c r="J1484" s="62"/>
      <c r="K1484" s="62"/>
      <c r="L1484" s="62"/>
    </row>
    <row r="1485" spans="2:12" ht="14.5" customHeight="1" x14ac:dyDescent="0.35">
      <c r="B1485" s="62"/>
      <c r="C1485" s="62"/>
      <c r="D1485" s="62"/>
      <c r="E1485" s="62"/>
      <c r="F1485" s="62"/>
      <c r="G1485" s="62"/>
      <c r="H1485" s="62"/>
      <c r="I1485" s="62"/>
      <c r="J1485" s="62"/>
      <c r="K1485" s="62"/>
      <c r="L1485" s="62"/>
    </row>
    <row r="1486" spans="2:12" ht="14.5" customHeight="1" x14ac:dyDescent="0.35">
      <c r="B1486" s="62"/>
      <c r="C1486" s="62"/>
      <c r="D1486" s="62"/>
      <c r="E1486" s="62"/>
      <c r="F1486" s="62"/>
      <c r="G1486" s="62"/>
      <c r="H1486" s="62"/>
      <c r="I1486" s="62"/>
      <c r="J1486" s="62"/>
      <c r="K1486" s="62"/>
      <c r="L1486" s="62"/>
    </row>
    <row r="1487" spans="2:12" ht="14.5" customHeight="1" x14ac:dyDescent="0.35">
      <c r="B1487" s="62"/>
      <c r="C1487" s="62"/>
      <c r="D1487" s="62"/>
      <c r="E1487" s="62"/>
      <c r="F1487" s="62"/>
      <c r="G1487" s="62"/>
      <c r="H1487" s="62"/>
      <c r="I1487" s="62"/>
      <c r="J1487" s="62"/>
      <c r="K1487" s="62"/>
      <c r="L1487" s="62"/>
    </row>
    <row r="1488" spans="2:12" ht="14.5" customHeight="1" x14ac:dyDescent="0.35">
      <c r="B1488" s="62"/>
      <c r="C1488" s="62"/>
      <c r="D1488" s="62"/>
      <c r="E1488" s="62"/>
      <c r="F1488" s="62"/>
      <c r="G1488" s="62"/>
      <c r="H1488" s="62"/>
      <c r="I1488" s="62"/>
      <c r="J1488" s="62"/>
      <c r="K1488" s="62"/>
      <c r="L1488" s="62"/>
    </row>
    <row r="1489" spans="2:12" ht="14.5" customHeight="1" x14ac:dyDescent="0.35">
      <c r="B1489" s="62"/>
      <c r="C1489" s="62"/>
      <c r="D1489" s="62"/>
      <c r="E1489" s="62"/>
      <c r="F1489" s="62"/>
      <c r="G1489" s="62"/>
      <c r="H1489" s="62"/>
      <c r="I1489" s="62"/>
      <c r="J1489" s="62"/>
      <c r="K1489" s="62"/>
      <c r="L1489" s="62"/>
    </row>
    <row r="1490" spans="2:12" ht="14.5" customHeight="1" x14ac:dyDescent="0.35">
      <c r="B1490" s="62"/>
      <c r="C1490" s="62"/>
      <c r="D1490" s="62"/>
      <c r="E1490" s="62"/>
      <c r="F1490" s="62"/>
      <c r="G1490" s="62"/>
      <c r="H1490" s="62"/>
      <c r="I1490" s="62"/>
      <c r="J1490" s="62"/>
      <c r="K1490" s="62"/>
      <c r="L1490" s="62"/>
    </row>
    <row r="1491" spans="2:12" ht="14.5" customHeight="1" x14ac:dyDescent="0.35">
      <c r="B1491" s="62"/>
      <c r="C1491" s="62"/>
      <c r="D1491" s="62"/>
      <c r="E1491" s="62"/>
      <c r="F1491" s="62"/>
      <c r="G1491" s="62"/>
      <c r="H1491" s="62"/>
      <c r="I1491" s="62"/>
      <c r="J1491" s="62"/>
      <c r="K1491" s="62"/>
      <c r="L1491" s="62"/>
    </row>
    <row r="1492" spans="2:12" ht="14.5" customHeight="1" x14ac:dyDescent="0.35">
      <c r="B1492" s="62"/>
      <c r="C1492" s="62"/>
      <c r="D1492" s="62"/>
      <c r="E1492" s="62"/>
      <c r="F1492" s="62"/>
      <c r="G1492" s="62"/>
      <c r="H1492" s="62"/>
      <c r="I1492" s="62"/>
      <c r="J1492" s="62"/>
      <c r="K1492" s="62"/>
      <c r="L1492" s="62"/>
    </row>
    <row r="1493" spans="2:12" ht="14.5" customHeight="1" x14ac:dyDescent="0.35">
      <c r="B1493" s="62"/>
      <c r="C1493" s="62"/>
      <c r="D1493" s="62"/>
      <c r="E1493" s="62"/>
      <c r="F1493" s="62"/>
      <c r="G1493" s="62"/>
      <c r="H1493" s="62"/>
      <c r="I1493" s="62"/>
      <c r="J1493" s="62"/>
      <c r="K1493" s="62"/>
      <c r="L1493" s="62"/>
    </row>
    <row r="1494" spans="2:12" ht="14.5" customHeight="1" x14ac:dyDescent="0.35">
      <c r="B1494" s="62"/>
      <c r="C1494" s="62"/>
      <c r="D1494" s="62"/>
      <c r="E1494" s="62"/>
      <c r="F1494" s="62"/>
      <c r="G1494" s="62"/>
      <c r="H1494" s="62"/>
      <c r="I1494" s="62"/>
      <c r="J1494" s="62"/>
      <c r="K1494" s="62"/>
      <c r="L1494" s="62"/>
    </row>
    <row r="1495" spans="2:12" ht="14.5" customHeight="1" x14ac:dyDescent="0.35">
      <c r="B1495" s="62"/>
      <c r="C1495" s="62"/>
      <c r="D1495" s="62"/>
      <c r="E1495" s="62"/>
      <c r="F1495" s="62"/>
      <c r="G1495" s="62"/>
      <c r="H1495" s="62"/>
      <c r="I1495" s="62"/>
      <c r="J1495" s="62"/>
      <c r="K1495" s="62"/>
      <c r="L1495" s="62"/>
    </row>
    <row r="1496" spans="2:12" ht="14.5" customHeight="1" x14ac:dyDescent="0.35">
      <c r="B1496" s="62"/>
      <c r="C1496" s="62"/>
      <c r="D1496" s="62"/>
      <c r="E1496" s="62"/>
      <c r="F1496" s="62"/>
      <c r="G1496" s="62"/>
      <c r="H1496" s="62"/>
      <c r="I1496" s="62"/>
      <c r="J1496" s="62"/>
      <c r="K1496" s="62"/>
      <c r="L1496" s="62"/>
    </row>
    <row r="1497" spans="2:12" ht="14.5" customHeight="1" x14ac:dyDescent="0.35">
      <c r="B1497" s="62"/>
      <c r="C1497" s="62"/>
      <c r="D1497" s="62"/>
      <c r="E1497" s="62"/>
      <c r="F1497" s="62"/>
      <c r="G1497" s="62"/>
      <c r="H1497" s="62"/>
      <c r="I1497" s="62"/>
      <c r="J1497" s="62"/>
      <c r="K1497" s="62"/>
      <c r="L1497" s="62"/>
    </row>
    <row r="1498" spans="2:12" ht="14.5" customHeight="1" x14ac:dyDescent="0.35">
      <c r="B1498" s="62"/>
      <c r="C1498" s="62"/>
      <c r="D1498" s="62"/>
      <c r="E1498" s="62"/>
      <c r="F1498" s="62"/>
      <c r="G1498" s="62"/>
      <c r="H1498" s="62"/>
      <c r="I1498" s="62"/>
      <c r="J1498" s="62"/>
      <c r="K1498" s="62"/>
      <c r="L1498" s="62"/>
    </row>
    <row r="1499" spans="2:12" ht="14.5" customHeight="1" x14ac:dyDescent="0.35">
      <c r="B1499" s="62"/>
      <c r="C1499" s="62"/>
      <c r="D1499" s="62"/>
      <c r="E1499" s="62"/>
      <c r="F1499" s="62"/>
      <c r="G1499" s="62"/>
      <c r="H1499" s="62"/>
      <c r="I1499" s="62"/>
      <c r="J1499" s="62"/>
      <c r="K1499" s="62"/>
      <c r="L1499" s="62"/>
    </row>
    <row r="1500" spans="2:12" ht="14.5" customHeight="1" x14ac:dyDescent="0.35">
      <c r="B1500" s="62"/>
      <c r="C1500" s="62"/>
      <c r="D1500" s="62"/>
      <c r="E1500" s="62"/>
      <c r="F1500" s="62"/>
      <c r="G1500" s="62"/>
      <c r="H1500" s="62"/>
      <c r="I1500" s="62"/>
      <c r="J1500" s="62"/>
      <c r="K1500" s="62"/>
      <c r="L1500" s="62"/>
    </row>
    <row r="1501" spans="2:12" ht="14.5" customHeight="1" x14ac:dyDescent="0.35">
      <c r="B1501" s="62"/>
      <c r="C1501" s="62"/>
      <c r="D1501" s="62"/>
      <c r="E1501" s="62"/>
      <c r="F1501" s="62"/>
      <c r="G1501" s="62"/>
      <c r="H1501" s="62"/>
      <c r="I1501" s="62"/>
      <c r="J1501" s="62"/>
      <c r="K1501" s="62"/>
      <c r="L1501" s="62"/>
    </row>
    <row r="1502" spans="2:12" ht="14.5" customHeight="1" x14ac:dyDescent="0.35">
      <c r="B1502" s="62"/>
      <c r="C1502" s="62"/>
      <c r="D1502" s="62"/>
      <c r="E1502" s="62"/>
      <c r="F1502" s="62"/>
      <c r="G1502" s="62"/>
      <c r="H1502" s="62"/>
      <c r="I1502" s="62"/>
      <c r="J1502" s="62"/>
      <c r="K1502" s="62"/>
      <c r="L1502" s="62"/>
    </row>
    <row r="1503" spans="2:12" ht="14.5" customHeight="1" x14ac:dyDescent="0.35">
      <c r="B1503" s="62"/>
      <c r="C1503" s="62"/>
      <c r="D1503" s="62"/>
      <c r="E1503" s="62"/>
      <c r="F1503" s="62"/>
      <c r="G1503" s="62"/>
      <c r="H1503" s="62"/>
      <c r="I1503" s="62"/>
      <c r="J1503" s="62"/>
      <c r="K1503" s="62"/>
      <c r="L1503" s="62"/>
    </row>
    <row r="1504" spans="2:12" ht="14.5" customHeight="1" x14ac:dyDescent="0.35">
      <c r="B1504" s="62"/>
      <c r="C1504" s="62"/>
      <c r="D1504" s="62"/>
      <c r="E1504" s="62"/>
      <c r="F1504" s="62"/>
      <c r="G1504" s="62"/>
      <c r="H1504" s="62"/>
      <c r="I1504" s="62"/>
      <c r="J1504" s="62"/>
      <c r="K1504" s="62"/>
      <c r="L1504" s="62"/>
    </row>
    <row r="1505" spans="2:12" ht="14.5" customHeight="1" x14ac:dyDescent="0.35">
      <c r="B1505" s="62"/>
      <c r="C1505" s="62"/>
      <c r="D1505" s="62"/>
      <c r="E1505" s="62"/>
      <c r="F1505" s="62"/>
      <c r="G1505" s="62"/>
      <c r="H1505" s="62"/>
      <c r="I1505" s="62"/>
      <c r="J1505" s="62"/>
      <c r="K1505" s="62"/>
      <c r="L1505" s="62"/>
    </row>
    <row r="1506" spans="2:12" ht="14.5" customHeight="1" x14ac:dyDescent="0.35">
      <c r="B1506" s="62"/>
      <c r="C1506" s="62"/>
      <c r="D1506" s="62"/>
      <c r="E1506" s="62"/>
      <c r="F1506" s="62"/>
      <c r="G1506" s="62"/>
      <c r="H1506" s="62"/>
      <c r="I1506" s="62"/>
      <c r="J1506" s="62"/>
      <c r="K1506" s="62"/>
      <c r="L1506" s="62"/>
    </row>
    <row r="1507" spans="2:12" ht="14.5" customHeight="1" x14ac:dyDescent="0.35">
      <c r="B1507" s="62"/>
      <c r="C1507" s="62"/>
      <c r="D1507" s="62"/>
      <c r="E1507" s="62"/>
      <c r="F1507" s="62"/>
      <c r="G1507" s="62"/>
      <c r="H1507" s="62"/>
      <c r="I1507" s="62"/>
      <c r="J1507" s="62"/>
      <c r="K1507" s="62"/>
      <c r="L1507" s="62"/>
    </row>
    <row r="1508" spans="2:12" ht="14.5" customHeight="1" x14ac:dyDescent="0.35">
      <c r="B1508" s="62"/>
      <c r="C1508" s="62"/>
      <c r="D1508" s="62"/>
      <c r="E1508" s="62"/>
      <c r="F1508" s="62"/>
      <c r="G1508" s="62"/>
      <c r="H1508" s="62"/>
      <c r="I1508" s="62"/>
      <c r="J1508" s="62"/>
      <c r="K1508" s="62"/>
      <c r="L1508" s="62"/>
    </row>
    <row r="1509" spans="2:12" ht="14.5" customHeight="1" x14ac:dyDescent="0.35">
      <c r="B1509" s="62"/>
      <c r="C1509" s="62"/>
      <c r="D1509" s="62"/>
      <c r="E1509" s="62"/>
      <c r="F1509" s="62"/>
      <c r="G1509" s="62"/>
      <c r="H1509" s="62"/>
      <c r="I1509" s="62"/>
      <c r="J1509" s="62"/>
      <c r="K1509" s="62"/>
      <c r="L1509" s="62"/>
    </row>
    <row r="1510" spans="2:12" ht="14.5" customHeight="1" x14ac:dyDescent="0.35">
      <c r="B1510" s="62"/>
      <c r="C1510" s="62"/>
      <c r="D1510" s="62"/>
      <c r="E1510" s="62"/>
      <c r="F1510" s="62"/>
      <c r="G1510" s="62"/>
      <c r="H1510" s="62"/>
      <c r="I1510" s="62"/>
      <c r="J1510" s="62"/>
      <c r="K1510" s="62"/>
      <c r="L1510" s="62"/>
    </row>
    <row r="1511" spans="2:12" ht="14.5" customHeight="1" x14ac:dyDescent="0.35">
      <c r="B1511" s="62"/>
      <c r="C1511" s="62"/>
      <c r="D1511" s="62"/>
      <c r="E1511" s="62"/>
      <c r="F1511" s="62"/>
      <c r="G1511" s="62"/>
      <c r="H1511" s="62"/>
      <c r="I1511" s="62"/>
      <c r="J1511" s="62"/>
      <c r="K1511" s="62"/>
      <c r="L1511" s="62"/>
    </row>
    <row r="1512" spans="2:12" ht="14.5" customHeight="1" x14ac:dyDescent="0.35">
      <c r="B1512" s="62"/>
      <c r="C1512" s="62"/>
      <c r="D1512" s="62"/>
      <c r="E1512" s="62"/>
      <c r="F1512" s="62"/>
      <c r="G1512" s="62"/>
      <c r="H1512" s="62"/>
      <c r="I1512" s="62"/>
      <c r="J1512" s="62"/>
      <c r="K1512" s="62"/>
      <c r="L1512" s="62"/>
    </row>
    <row r="1513" spans="2:12" ht="14.5" customHeight="1" x14ac:dyDescent="0.35">
      <c r="B1513" s="62"/>
      <c r="C1513" s="62"/>
      <c r="D1513" s="62"/>
      <c r="E1513" s="62"/>
      <c r="F1513" s="62"/>
      <c r="G1513" s="62"/>
      <c r="H1513" s="62"/>
      <c r="I1513" s="62"/>
      <c r="J1513" s="62"/>
      <c r="K1513" s="62"/>
      <c r="L1513" s="62"/>
    </row>
    <row r="1514" spans="2:12" ht="14.5" customHeight="1" x14ac:dyDescent="0.35">
      <c r="B1514" s="62"/>
      <c r="C1514" s="62"/>
      <c r="D1514" s="62"/>
      <c r="E1514" s="62"/>
      <c r="F1514" s="62"/>
      <c r="G1514" s="62"/>
      <c r="H1514" s="62"/>
      <c r="I1514" s="62"/>
      <c r="J1514" s="62"/>
      <c r="K1514" s="62"/>
      <c r="L1514" s="62"/>
    </row>
    <row r="1515" spans="2:12" ht="14.5" customHeight="1" x14ac:dyDescent="0.35">
      <c r="B1515" s="62"/>
      <c r="C1515" s="62"/>
      <c r="D1515" s="62"/>
      <c r="E1515" s="62"/>
      <c r="F1515" s="62"/>
      <c r="G1515" s="62"/>
      <c r="H1515" s="62"/>
      <c r="I1515" s="62"/>
      <c r="J1515" s="62"/>
      <c r="K1515" s="62"/>
      <c r="L1515" s="62"/>
    </row>
    <row r="1516" spans="2:12" ht="14.5" customHeight="1" x14ac:dyDescent="0.35">
      <c r="B1516" s="62"/>
      <c r="C1516" s="62"/>
      <c r="D1516" s="62"/>
      <c r="E1516" s="62"/>
      <c r="F1516" s="62"/>
      <c r="K1516" s="57"/>
    </row>
    <row r="1517" spans="2:12" ht="14.5" customHeight="1" x14ac:dyDescent="0.35">
      <c r="B1517" s="62"/>
      <c r="C1517" s="62"/>
      <c r="D1517" s="62"/>
      <c r="E1517" s="62"/>
      <c r="F1517" s="62"/>
      <c r="K1517" s="57"/>
    </row>
    <row r="1518" spans="2:12" ht="14.5" customHeight="1" x14ac:dyDescent="0.35">
      <c r="B1518" s="62"/>
      <c r="C1518" s="62"/>
      <c r="D1518" s="62"/>
      <c r="E1518" s="62"/>
      <c r="F1518" s="62"/>
      <c r="K1518" s="57"/>
    </row>
    <row r="1519" spans="2:12" ht="14.5" customHeight="1" x14ac:dyDescent="0.35">
      <c r="B1519" s="62"/>
      <c r="C1519" s="62"/>
      <c r="D1519" s="62"/>
      <c r="E1519" s="62"/>
      <c r="F1519" s="62"/>
      <c r="K1519" s="57"/>
    </row>
  </sheetData>
  <mergeCells count="22">
    <mergeCell ref="C11:G11"/>
    <mergeCell ref="C6:G6"/>
    <mergeCell ref="C7:G7"/>
    <mergeCell ref="C8:G8"/>
    <mergeCell ref="C9:G9"/>
    <mergeCell ref="C10:G10"/>
    <mergeCell ref="C12:G12"/>
    <mergeCell ref="C13:G13"/>
    <mergeCell ref="C14:G14"/>
    <mergeCell ref="E16:K16"/>
    <mergeCell ref="B17:B18"/>
    <mergeCell ref="B132:E132"/>
    <mergeCell ref="S49:T49"/>
    <mergeCell ref="V49:W49"/>
    <mergeCell ref="B50:B51"/>
    <mergeCell ref="E73:G73"/>
    <mergeCell ref="B74:B75"/>
    <mergeCell ref="B91:D92"/>
    <mergeCell ref="B48:D49"/>
    <mergeCell ref="E48:R48"/>
    <mergeCell ref="E49:K49"/>
    <mergeCell ref="L49:R49"/>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6F366-9672-4E8D-8331-3487C3268B21}">
  <dimension ref="A1:BZ34"/>
  <sheetViews>
    <sheetView topLeftCell="A5" zoomScale="70" zoomScaleNormal="70" workbookViewId="0">
      <selection activeCell="B10" sqref="B10"/>
    </sheetView>
  </sheetViews>
  <sheetFormatPr defaultColWidth="9.1796875" defaultRowHeight="14.5" x14ac:dyDescent="0.35"/>
  <cols>
    <col min="1" max="1" width="19.7265625" style="32" bestFit="1" customWidth="1"/>
    <col min="2" max="2" width="143" style="32" customWidth="1"/>
    <col min="3" max="3" width="88.7265625" style="32" customWidth="1"/>
    <col min="4" max="4" width="46.26953125" style="32" bestFit="1" customWidth="1"/>
    <col min="5" max="16384" width="9.1796875" style="32"/>
  </cols>
  <sheetData>
    <row r="1" spans="1:78" customFormat="1" ht="63.75" customHeight="1" x14ac:dyDescent="0.5">
      <c r="A1" s="411" t="s">
        <v>163</v>
      </c>
      <c r="B1" s="412"/>
      <c r="C1" s="412"/>
      <c r="D1" s="41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row>
    <row r="2" spans="1:78" customFormat="1" ht="73.5" customHeight="1" x14ac:dyDescent="0.35">
      <c r="A2" s="413" t="s">
        <v>354</v>
      </c>
      <c r="B2" s="413"/>
      <c r="C2" s="413"/>
      <c r="D2" s="413"/>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customFormat="1" x14ac:dyDescent="0.35">
      <c r="A3" s="41" t="s">
        <v>156</v>
      </c>
      <c r="B3" s="41" t="s">
        <v>157</v>
      </c>
      <c r="C3" s="40" t="s">
        <v>162</v>
      </c>
      <c r="D3" s="40" t="s">
        <v>164</v>
      </c>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customFormat="1" ht="66" customHeight="1" x14ac:dyDescent="0.35">
      <c r="A4" s="41" t="s">
        <v>158</v>
      </c>
      <c r="B4" s="324" t="s">
        <v>340</v>
      </c>
      <c r="C4" s="55" t="s">
        <v>167</v>
      </c>
      <c r="D4" s="55" t="s">
        <v>167</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customFormat="1" ht="61.15" customHeight="1" x14ac:dyDescent="0.35">
      <c r="A5" s="41" t="s">
        <v>159</v>
      </c>
      <c r="B5" s="47" t="s">
        <v>168</v>
      </c>
      <c r="C5" s="55" t="s">
        <v>167</v>
      </c>
      <c r="D5" s="55" t="s">
        <v>167</v>
      </c>
      <c r="E5" s="50"/>
      <c r="F5" s="50"/>
      <c r="G5" s="50"/>
      <c r="H5" s="50"/>
      <c r="I5" s="50"/>
      <c r="J5" s="50"/>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row>
    <row r="6" spans="1:78" customFormat="1" ht="42.65" customHeight="1" x14ac:dyDescent="0.35">
      <c r="A6" s="41" t="s">
        <v>160</v>
      </c>
      <c r="B6" s="47" t="s">
        <v>169</v>
      </c>
      <c r="C6" s="55" t="s">
        <v>167</v>
      </c>
      <c r="D6" s="55" t="s">
        <v>167</v>
      </c>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row>
    <row r="7" spans="1:78" customFormat="1" x14ac:dyDescent="0.35">
      <c r="A7" s="42"/>
      <c r="B7" s="42"/>
      <c r="C7" s="40"/>
      <c r="D7" s="40"/>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row>
    <row r="8" spans="1:78" customFormat="1" x14ac:dyDescent="0.35">
      <c r="A8" s="43" t="s">
        <v>156</v>
      </c>
      <c r="B8" s="48" t="s">
        <v>157</v>
      </c>
      <c r="C8" s="40"/>
      <c r="D8" s="40"/>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row>
    <row r="9" spans="1:78" customFormat="1" ht="95.25" customHeight="1" x14ac:dyDescent="0.35">
      <c r="A9" s="43">
        <v>1</v>
      </c>
      <c r="B9" s="53" t="s">
        <v>358</v>
      </c>
      <c r="C9" s="55" t="s">
        <v>167</v>
      </c>
      <c r="D9" s="55" t="s">
        <v>167</v>
      </c>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customFormat="1" ht="86.25" customHeight="1" x14ac:dyDescent="0.35">
      <c r="A10" s="43">
        <v>2</v>
      </c>
      <c r="B10" s="53" t="s">
        <v>247</v>
      </c>
      <c r="C10" s="55" t="s">
        <v>167</v>
      </c>
      <c r="D10" s="55" t="s">
        <v>167</v>
      </c>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customFormat="1" ht="74.25" customHeight="1" x14ac:dyDescent="0.35">
      <c r="A11" s="43">
        <v>3</v>
      </c>
      <c r="B11" s="53" t="s">
        <v>355</v>
      </c>
      <c r="C11" s="55" t="s">
        <v>167</v>
      </c>
      <c r="D11" s="55" t="s">
        <v>167</v>
      </c>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customFormat="1" ht="111.75" customHeight="1" x14ac:dyDescent="0.35">
      <c r="A12" s="43">
        <v>4</v>
      </c>
      <c r="B12" s="53" t="s">
        <v>356</v>
      </c>
      <c r="C12" s="55" t="s">
        <v>167</v>
      </c>
      <c r="D12" s="55" t="s">
        <v>167</v>
      </c>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customFormat="1" ht="69" customHeight="1" x14ac:dyDescent="0.35">
      <c r="A13" s="43">
        <v>5</v>
      </c>
      <c r="B13" s="53" t="s">
        <v>170</v>
      </c>
      <c r="C13" s="55" t="s">
        <v>167</v>
      </c>
      <c r="D13" s="55" t="s">
        <v>167</v>
      </c>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customFormat="1" ht="55.15" customHeight="1" x14ac:dyDescent="0.35">
      <c r="A14" s="43">
        <v>6</v>
      </c>
      <c r="B14" s="49" t="s">
        <v>171</v>
      </c>
      <c r="C14" s="55" t="s">
        <v>167</v>
      </c>
      <c r="D14" s="55" t="s">
        <v>167</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customFormat="1" ht="66.650000000000006" customHeight="1" x14ac:dyDescent="0.35">
      <c r="A15" s="43">
        <v>7</v>
      </c>
      <c r="B15" s="49" t="s">
        <v>172</v>
      </c>
      <c r="C15" s="55" t="s">
        <v>167</v>
      </c>
      <c r="D15" s="55" t="s">
        <v>167</v>
      </c>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row>
    <row r="16" spans="1:78" customFormat="1" ht="38.25" customHeight="1" x14ac:dyDescent="0.35">
      <c r="A16" s="43">
        <v>8</v>
      </c>
      <c r="B16" s="49" t="s">
        <v>173</v>
      </c>
      <c r="C16" s="55" t="s">
        <v>167</v>
      </c>
      <c r="D16" s="55" t="s">
        <v>167</v>
      </c>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customFormat="1" ht="39.75" customHeight="1" x14ac:dyDescent="0.35">
      <c r="A17" s="43">
        <v>9</v>
      </c>
      <c r="B17" s="49" t="s">
        <v>174</v>
      </c>
      <c r="C17" s="55" t="s">
        <v>167</v>
      </c>
      <c r="D17" s="55" t="s">
        <v>167</v>
      </c>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customFormat="1" x14ac:dyDescent="0.35">
      <c r="A18" s="42"/>
      <c r="B18" s="42"/>
      <c r="C18" s="40"/>
      <c r="D18" s="40"/>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customFormat="1" ht="39.75" customHeight="1" x14ac:dyDescent="0.35">
      <c r="A19" s="43">
        <v>14</v>
      </c>
      <c r="B19" s="49" t="s">
        <v>161</v>
      </c>
      <c r="C19" s="55" t="s">
        <v>167</v>
      </c>
      <c r="D19" s="55" t="s">
        <v>167</v>
      </c>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customFormat="1" ht="65.25" customHeight="1" x14ac:dyDescent="0.35">
      <c r="A20" s="43">
        <v>15</v>
      </c>
      <c r="B20" s="49" t="s">
        <v>175</v>
      </c>
      <c r="C20" s="55" t="s">
        <v>167</v>
      </c>
      <c r="D20" s="55" t="s">
        <v>167</v>
      </c>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customFormat="1" ht="55.5" customHeight="1" x14ac:dyDescent="0.35">
      <c r="A21" s="43">
        <v>16</v>
      </c>
      <c r="B21" s="49" t="s">
        <v>357</v>
      </c>
      <c r="C21" s="55" t="s">
        <v>167</v>
      </c>
      <c r="D21" s="55" t="s">
        <v>167</v>
      </c>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customFormat="1" ht="25.5" customHeight="1" x14ac:dyDescent="0.35">
      <c r="A22" s="43">
        <v>17</v>
      </c>
      <c r="B22" s="49" t="s">
        <v>120</v>
      </c>
      <c r="C22" s="55" t="s">
        <v>167</v>
      </c>
      <c r="D22" s="55" t="s">
        <v>167</v>
      </c>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customFormat="1" ht="33.75" customHeight="1" x14ac:dyDescent="0.35">
      <c r="A23" s="43">
        <v>18</v>
      </c>
      <c r="B23" s="49" t="s">
        <v>323</v>
      </c>
      <c r="C23" s="55" t="s">
        <v>167</v>
      </c>
      <c r="D23" s="55" t="s">
        <v>167</v>
      </c>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customFormat="1" ht="75" customHeight="1" x14ac:dyDescent="0.35">
      <c r="A24" s="43">
        <v>19</v>
      </c>
      <c r="B24" s="49" t="s">
        <v>124</v>
      </c>
      <c r="C24" s="55" t="s">
        <v>167</v>
      </c>
      <c r="D24" s="55" t="s">
        <v>167</v>
      </c>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customFormat="1" x14ac:dyDescent="0.35">
      <c r="B25" s="4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x14ac:dyDescent="0.35">
      <c r="B26" s="51"/>
    </row>
    <row r="27" spans="1:78" x14ac:dyDescent="0.35">
      <c r="B27" s="410"/>
      <c r="C27" s="410"/>
      <c r="D27" s="410"/>
      <c r="E27" s="410"/>
      <c r="F27" s="410"/>
      <c r="G27" s="410"/>
      <c r="H27" s="410"/>
      <c r="I27" s="410"/>
      <c r="J27" s="410"/>
    </row>
    <row r="29" spans="1:78" x14ac:dyDescent="0.35">
      <c r="B29" s="51"/>
    </row>
    <row r="30" spans="1:78" x14ac:dyDescent="0.35">
      <c r="B30" s="410"/>
      <c r="C30" s="410"/>
      <c r="D30" s="410"/>
      <c r="E30" s="410"/>
      <c r="F30" s="410"/>
      <c r="G30" s="410"/>
      <c r="H30" s="410"/>
      <c r="I30" s="410"/>
      <c r="J30" s="410"/>
    </row>
    <row r="31" spans="1:78" x14ac:dyDescent="0.35">
      <c r="B31" s="51"/>
    </row>
    <row r="32" spans="1:78" x14ac:dyDescent="0.35">
      <c r="B32" s="51"/>
    </row>
    <row r="33" spans="2:2" x14ac:dyDescent="0.35">
      <c r="B33" s="52"/>
    </row>
    <row r="34" spans="2:2" x14ac:dyDescent="0.35">
      <c r="B34" s="51"/>
    </row>
  </sheetData>
  <mergeCells count="4">
    <mergeCell ref="B27:J27"/>
    <mergeCell ref="B30:J30"/>
    <mergeCell ref="A1:D1"/>
    <mergeCell ref="A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8D350-CDE9-469E-BBBC-5846EF1564B3}">
  <dimension ref="A1:U41"/>
  <sheetViews>
    <sheetView zoomScaleNormal="100" workbookViewId="0">
      <selection activeCell="A4" sqref="A4"/>
    </sheetView>
  </sheetViews>
  <sheetFormatPr defaultColWidth="9.1796875" defaultRowHeight="14.65" customHeight="1" x14ac:dyDescent="0.25"/>
  <cols>
    <col min="1" max="1" width="9.26953125" style="8" customWidth="1"/>
    <col min="2" max="2" width="49.54296875" style="8" customWidth="1"/>
    <col min="3" max="3" width="11.26953125" style="8" customWidth="1"/>
    <col min="4" max="4" width="11.54296875" style="8" customWidth="1"/>
    <col min="5" max="5" width="11.7265625" style="8" bestFit="1" customWidth="1"/>
    <col min="6" max="11" width="9.7265625" style="8" customWidth="1"/>
    <col min="12" max="13" width="9.26953125" style="8" customWidth="1"/>
    <col min="14" max="14" width="11.7265625" style="8" bestFit="1" customWidth="1"/>
    <col min="15" max="16384" width="9.1796875" style="8"/>
  </cols>
  <sheetData>
    <row r="1" spans="1:20" ht="18.399999999999999" customHeight="1" x14ac:dyDescent="0.45">
      <c r="A1" s="201" t="s">
        <v>248</v>
      </c>
      <c r="B1" s="202"/>
      <c r="T1" s="203"/>
    </row>
    <row r="2" spans="1:20" ht="14.65" customHeight="1" x14ac:dyDescent="0.35">
      <c r="A2" s="204"/>
      <c r="B2" s="202"/>
      <c r="T2" s="203"/>
    </row>
    <row r="3" spans="1:20" ht="14.65" customHeight="1" x14ac:dyDescent="0.35">
      <c r="A3" s="204"/>
      <c r="B3" s="202"/>
      <c r="C3" s="215"/>
      <c r="D3" s="215"/>
      <c r="E3" s="223" t="s">
        <v>139</v>
      </c>
      <c r="F3" s="223" t="s">
        <v>140</v>
      </c>
      <c r="G3" s="223" t="s">
        <v>141</v>
      </c>
      <c r="H3" s="223" t="s">
        <v>142</v>
      </c>
      <c r="I3" s="223" t="s">
        <v>143</v>
      </c>
      <c r="J3" s="223" t="s">
        <v>144</v>
      </c>
      <c r="K3" s="223" t="s">
        <v>145</v>
      </c>
      <c r="L3" s="223" t="s">
        <v>146</v>
      </c>
      <c r="M3" s="223" t="s">
        <v>147</v>
      </c>
      <c r="N3" s="215"/>
      <c r="O3" s="215"/>
      <c r="P3" s="215"/>
      <c r="Q3" s="215"/>
      <c r="R3" s="215"/>
      <c r="T3" s="203"/>
    </row>
    <row r="4" spans="1:20" ht="14.65" customHeight="1" x14ac:dyDescent="0.35">
      <c r="A4" s="204"/>
      <c r="B4" s="57" t="s">
        <v>176</v>
      </c>
      <c r="C4" s="216"/>
      <c r="D4" s="216"/>
      <c r="E4" s="216">
        <v>5.3999999999999999E-2</v>
      </c>
      <c r="F4" s="216">
        <v>5.3999999999999999E-2</v>
      </c>
      <c r="G4" s="216">
        <v>5.3999999999999999E-2</v>
      </c>
      <c r="H4" s="216">
        <v>5.3999999999999999E-2</v>
      </c>
      <c r="I4" s="216">
        <v>5.3999999999999999E-2</v>
      </c>
      <c r="J4" s="216">
        <v>5.3999999999999999E-2</v>
      </c>
      <c r="K4" s="216">
        <v>5.3999999999999999E-2</v>
      </c>
      <c r="L4" s="216">
        <v>5.3999999999999999E-2</v>
      </c>
      <c r="M4" s="216">
        <v>5.3999999999999999E-2</v>
      </c>
      <c r="N4" s="216"/>
      <c r="O4" s="216"/>
      <c r="P4" s="216"/>
      <c r="Q4" s="216"/>
      <c r="R4" s="216"/>
      <c r="T4" s="203"/>
    </row>
    <row r="5" spans="1:20" ht="14.65" customHeight="1" x14ac:dyDescent="0.35">
      <c r="A5" s="204"/>
      <c r="B5" s="57" t="s">
        <v>177</v>
      </c>
      <c r="C5" s="216"/>
      <c r="D5" s="216"/>
      <c r="E5" s="216">
        <v>0.02</v>
      </c>
      <c r="F5" s="216">
        <v>0.02</v>
      </c>
      <c r="G5" s="216">
        <v>0.02</v>
      </c>
      <c r="H5" s="216">
        <v>0.02</v>
      </c>
      <c r="I5" s="216">
        <v>0.02</v>
      </c>
      <c r="J5" s="216">
        <v>0.02</v>
      </c>
      <c r="K5" s="216">
        <v>0.02</v>
      </c>
      <c r="L5" s="216">
        <v>0.02</v>
      </c>
      <c r="M5" s="216">
        <v>0.02</v>
      </c>
      <c r="N5" s="216"/>
      <c r="O5" s="216"/>
      <c r="P5" s="216"/>
      <c r="Q5" s="216"/>
      <c r="R5" s="216"/>
      <c r="T5" s="203"/>
    </row>
    <row r="6" spans="1:20" ht="14.65" customHeight="1" x14ac:dyDescent="0.35">
      <c r="A6" s="204"/>
      <c r="B6" s="57" t="s">
        <v>235</v>
      </c>
      <c r="C6" s="216"/>
      <c r="D6" s="216"/>
      <c r="E6" s="216">
        <f t="shared" ref="E6:M6" si="0">(1+E4)*(1+E5)-1</f>
        <v>7.5080000000000036E-2</v>
      </c>
      <c r="F6" s="216">
        <f t="shared" si="0"/>
        <v>7.5080000000000036E-2</v>
      </c>
      <c r="G6" s="216">
        <f t="shared" si="0"/>
        <v>7.5080000000000036E-2</v>
      </c>
      <c r="H6" s="216">
        <f t="shared" si="0"/>
        <v>7.5080000000000036E-2</v>
      </c>
      <c r="I6" s="216">
        <f t="shared" si="0"/>
        <v>7.5080000000000036E-2</v>
      </c>
      <c r="J6" s="216">
        <f>(1+J4)*(1+J5)-1</f>
        <v>7.5080000000000036E-2</v>
      </c>
      <c r="K6" s="216">
        <f t="shared" si="0"/>
        <v>7.5080000000000036E-2</v>
      </c>
      <c r="L6" s="216">
        <f t="shared" si="0"/>
        <v>7.5080000000000036E-2</v>
      </c>
      <c r="M6" s="216">
        <f t="shared" si="0"/>
        <v>7.5080000000000036E-2</v>
      </c>
      <c r="N6" s="216"/>
      <c r="O6" s="216"/>
      <c r="P6" s="216"/>
      <c r="Q6" s="216"/>
      <c r="R6" s="216"/>
      <c r="T6" s="203"/>
    </row>
    <row r="7" spans="1:20" ht="14.65" customHeight="1" x14ac:dyDescent="0.35">
      <c r="A7" s="204"/>
      <c r="B7" s="57"/>
      <c r="C7" s="57"/>
      <c r="D7" s="57"/>
      <c r="E7" s="57"/>
      <c r="F7" s="57"/>
      <c r="G7" s="57"/>
      <c r="H7" s="57"/>
      <c r="I7" s="57"/>
      <c r="J7" s="57"/>
      <c r="K7" s="57"/>
      <c r="L7" s="57"/>
      <c r="M7" s="57"/>
      <c r="N7" s="57"/>
      <c r="O7" s="57"/>
      <c r="P7" s="57"/>
      <c r="Q7" s="57"/>
      <c r="R7" s="57"/>
      <c r="T7" s="203"/>
    </row>
    <row r="8" spans="1:20" ht="14.65" customHeight="1" x14ac:dyDescent="0.35">
      <c r="A8" s="204"/>
      <c r="B8" s="57" t="s">
        <v>178</v>
      </c>
      <c r="C8" s="216"/>
      <c r="D8" s="216"/>
      <c r="E8" s="216">
        <v>5.3999999999999999E-2</v>
      </c>
      <c r="F8" s="216">
        <v>5.3999999999999999E-2</v>
      </c>
      <c r="G8" s="216">
        <v>5.3999999999999999E-2</v>
      </c>
      <c r="H8" s="216">
        <v>5.3999999999999999E-2</v>
      </c>
      <c r="I8" s="216">
        <v>5.3999999999999999E-2</v>
      </c>
      <c r="J8" s="216">
        <v>5.3999999999999999E-2</v>
      </c>
      <c r="K8" s="216">
        <v>5.3999999999999999E-2</v>
      </c>
      <c r="L8" s="216">
        <v>5.3999999999999999E-2</v>
      </c>
      <c r="M8" s="216">
        <v>5.3999999999999999E-2</v>
      </c>
      <c r="N8" s="216"/>
      <c r="O8" s="216"/>
      <c r="P8" s="216"/>
      <c r="Q8" s="216"/>
      <c r="R8" s="216"/>
      <c r="T8" s="203"/>
    </row>
    <row r="9" spans="1:20" ht="14.65" customHeight="1" x14ac:dyDescent="0.35">
      <c r="A9" s="204"/>
      <c r="B9" s="57" t="s">
        <v>179</v>
      </c>
      <c r="C9" s="216"/>
      <c r="D9" s="216"/>
      <c r="E9" s="216">
        <v>2.1999999999999999E-2</v>
      </c>
      <c r="F9" s="216">
        <v>0.02</v>
      </c>
      <c r="G9" s="216">
        <v>0.02</v>
      </c>
      <c r="H9" s="216">
        <v>0.02</v>
      </c>
      <c r="I9" s="216">
        <v>0.02</v>
      </c>
      <c r="J9" s="216">
        <v>0.02</v>
      </c>
      <c r="K9" s="216">
        <v>0.02</v>
      </c>
      <c r="L9" s="216">
        <v>0.02</v>
      </c>
      <c r="M9" s="216">
        <v>0.02</v>
      </c>
      <c r="N9" s="216"/>
      <c r="O9" s="216"/>
      <c r="P9" s="216"/>
      <c r="Q9" s="216"/>
      <c r="R9" s="216"/>
      <c r="T9" s="203"/>
    </row>
    <row r="10" spans="1:20" ht="14.65" customHeight="1" x14ac:dyDescent="0.35">
      <c r="A10" s="204"/>
      <c r="B10" s="57" t="s">
        <v>236</v>
      </c>
      <c r="C10" s="216"/>
      <c r="D10" s="216"/>
      <c r="E10" s="216">
        <f t="shared" ref="E10" si="1">(1+E8)*(1+E9)-1</f>
        <v>7.7188000000000034E-2</v>
      </c>
      <c r="F10" s="216">
        <f t="shared" ref="F10" si="2">(1+F8)*(1+F9)-1</f>
        <v>7.5080000000000036E-2</v>
      </c>
      <c r="G10" s="216">
        <f t="shared" ref="G10" si="3">(1+G8)*(1+G9)-1</f>
        <v>7.5080000000000036E-2</v>
      </c>
      <c r="H10" s="216">
        <f t="shared" ref="H10" si="4">(1+H8)*(1+H9)-1</f>
        <v>7.5080000000000036E-2</v>
      </c>
      <c r="I10" s="216">
        <f t="shared" ref="I10" si="5">(1+I8)*(1+I9)-1</f>
        <v>7.5080000000000036E-2</v>
      </c>
      <c r="J10" s="216">
        <f t="shared" ref="J10" si="6">(1+J8)*(1+J9)-1</f>
        <v>7.5080000000000036E-2</v>
      </c>
      <c r="K10" s="216">
        <f t="shared" ref="K10" si="7">(1+K8)*(1+K9)-1</f>
        <v>7.5080000000000036E-2</v>
      </c>
      <c r="L10" s="216">
        <f t="shared" ref="L10" si="8">(1+L8)*(1+L9)-1</f>
        <v>7.5080000000000036E-2</v>
      </c>
      <c r="M10" s="216">
        <f t="shared" ref="M10" si="9">(1+M8)*(1+M9)-1</f>
        <v>7.5080000000000036E-2</v>
      </c>
      <c r="N10" s="216"/>
      <c r="O10" s="216"/>
      <c r="P10" s="216"/>
      <c r="Q10" s="216"/>
      <c r="R10" s="216"/>
      <c r="T10" s="203"/>
    </row>
    <row r="11" spans="1:20" ht="14.65" customHeight="1" x14ac:dyDescent="0.35">
      <c r="A11" s="204"/>
      <c r="C11" s="205"/>
      <c r="D11" s="205"/>
      <c r="E11" s="205"/>
      <c r="T11" s="203"/>
    </row>
    <row r="12" spans="1:20" ht="14.65" customHeight="1" x14ac:dyDescent="0.35">
      <c r="A12" s="204"/>
      <c r="C12" s="215"/>
      <c r="D12" s="215"/>
      <c r="E12" s="223" t="s">
        <v>139</v>
      </c>
      <c r="F12" s="223" t="s">
        <v>140</v>
      </c>
      <c r="G12" s="223" t="s">
        <v>141</v>
      </c>
      <c r="H12" s="223" t="s">
        <v>142</v>
      </c>
      <c r="I12" s="223" t="s">
        <v>143</v>
      </c>
      <c r="J12" s="223" t="s">
        <v>144</v>
      </c>
      <c r="K12" s="223" t="s">
        <v>145</v>
      </c>
      <c r="L12" s="223" t="s">
        <v>146</v>
      </c>
      <c r="M12" s="223" t="s">
        <v>147</v>
      </c>
      <c r="N12" s="215"/>
      <c r="O12" s="215"/>
      <c r="P12" s="215"/>
      <c r="Q12" s="215"/>
      <c r="R12" s="215"/>
      <c r="T12" s="203"/>
    </row>
    <row r="13" spans="1:20" ht="14.65" customHeight="1" x14ac:dyDescent="0.35">
      <c r="A13" s="204"/>
      <c r="B13" s="57" t="s">
        <v>180</v>
      </c>
      <c r="C13" s="217"/>
      <c r="D13" s="217"/>
      <c r="E13" s="217">
        <f>F13*(1+$E4)</f>
        <v>1.2341343590560001</v>
      </c>
      <c r="F13" s="217">
        <f>G13*(1+$F4)</f>
        <v>1.1709054640000001</v>
      </c>
      <c r="G13" s="217">
        <f>H13*(1+$G4)</f>
        <v>1.110916</v>
      </c>
      <c r="H13" s="217">
        <f>I13*(1+$H4)</f>
        <v>1.054</v>
      </c>
      <c r="I13" s="217">
        <v>1</v>
      </c>
      <c r="J13" s="217">
        <f>I13/(1+$J4)</f>
        <v>0.94876660341555974</v>
      </c>
      <c r="K13" s="217">
        <f>J13/(1+$K4)</f>
        <v>0.90015806775669804</v>
      </c>
      <c r="L13" s="217">
        <f>K13/(1+$L4)</f>
        <v>0.85403991248263567</v>
      </c>
      <c r="M13" s="217">
        <f>L13/(1+$M4)</f>
        <v>0.8102845469474721</v>
      </c>
      <c r="N13" s="217"/>
      <c r="O13" s="217"/>
      <c r="P13" s="217"/>
      <c r="Q13" s="217"/>
      <c r="R13" s="217"/>
      <c r="T13" s="203"/>
    </row>
    <row r="14" spans="1:20" ht="14.65" customHeight="1" x14ac:dyDescent="0.35">
      <c r="A14" s="204"/>
      <c r="B14" s="57" t="s">
        <v>181</v>
      </c>
      <c r="C14" s="217"/>
      <c r="D14" s="217"/>
      <c r="E14" s="217">
        <f>F14*(1+$E5)</f>
        <v>1.08243216</v>
      </c>
      <c r="F14" s="217">
        <f>G14*(1+$F5)</f>
        <v>1.0612079999999999</v>
      </c>
      <c r="G14" s="217">
        <f>H14*(1+$G5)</f>
        <v>1.0404</v>
      </c>
      <c r="H14" s="217">
        <f>I14*(1+$H5)</f>
        <v>1.02</v>
      </c>
      <c r="I14" s="217">
        <v>1</v>
      </c>
      <c r="J14" s="217">
        <f>I14/(1+$J$5)</f>
        <v>0.98039215686274506</v>
      </c>
      <c r="K14" s="217">
        <f>J14/(1+$K$5)</f>
        <v>0.96116878123798533</v>
      </c>
      <c r="L14" s="217">
        <f>K14/(1+$L$5)</f>
        <v>0.94232233454704439</v>
      </c>
      <c r="M14" s="217">
        <f>L14/(1+$M$5)</f>
        <v>0.92384542602651409</v>
      </c>
      <c r="N14" s="217"/>
      <c r="O14" s="217"/>
      <c r="P14" s="217"/>
      <c r="Q14" s="217"/>
      <c r="R14" s="217"/>
      <c r="T14" s="203"/>
    </row>
    <row r="15" spans="1:20" ht="14.65" customHeight="1" x14ac:dyDescent="0.35">
      <c r="A15" s="204"/>
      <c r="B15" s="57" t="s">
        <v>182</v>
      </c>
      <c r="C15" s="217"/>
      <c r="D15" s="217"/>
      <c r="E15" s="217">
        <f t="shared" ref="E15:H15" si="10">E13*E14</f>
        <v>1.3358667200032017</v>
      </c>
      <c r="F15" s="217">
        <f t="shared" si="10"/>
        <v>1.242574245640512</v>
      </c>
      <c r="G15" s="217">
        <f t="shared" si="10"/>
        <v>1.1557970064</v>
      </c>
      <c r="H15" s="217">
        <f t="shared" si="10"/>
        <v>1.07508</v>
      </c>
      <c r="I15" s="217">
        <v>1</v>
      </c>
      <c r="J15" s="217">
        <f t="shared" ref="J15:M15" si="11">J13*J14</f>
        <v>0.9301633366819213</v>
      </c>
      <c r="K15" s="217">
        <f t="shared" si="11"/>
        <v>0.86520383290724523</v>
      </c>
      <c r="L15" s="217">
        <f t="shared" si="11"/>
        <v>0.80478088412699067</v>
      </c>
      <c r="M15" s="217">
        <f t="shared" si="11"/>
        <v>0.74857767247738827</v>
      </c>
      <c r="N15" s="217"/>
      <c r="O15" s="217"/>
      <c r="P15" s="217"/>
      <c r="Q15" s="217"/>
      <c r="R15" s="217"/>
      <c r="T15" s="203"/>
    </row>
    <row r="16" spans="1:20" ht="14.65" customHeight="1" x14ac:dyDescent="0.35">
      <c r="A16" s="204"/>
      <c r="B16" s="57"/>
      <c r="C16" s="217"/>
      <c r="D16" s="217"/>
      <c r="E16" s="217"/>
      <c r="F16" s="217"/>
      <c r="G16" s="217"/>
      <c r="H16" s="217"/>
      <c r="I16" s="217"/>
      <c r="J16" s="217"/>
      <c r="K16" s="217"/>
      <c r="L16" s="217"/>
      <c r="M16" s="217"/>
      <c r="N16" s="217"/>
      <c r="O16" s="217"/>
      <c r="P16" s="217"/>
      <c r="Q16" s="217"/>
      <c r="R16" s="217"/>
      <c r="T16" s="203"/>
    </row>
    <row r="17" spans="1:21" ht="14.65" customHeight="1" x14ac:dyDescent="0.35">
      <c r="A17" s="204"/>
      <c r="C17" s="215"/>
      <c r="D17" s="215"/>
      <c r="E17" s="223" t="s">
        <v>139</v>
      </c>
      <c r="F17" s="223" t="s">
        <v>140</v>
      </c>
      <c r="G17" s="223" t="s">
        <v>141</v>
      </c>
      <c r="H17" s="223" t="s">
        <v>142</v>
      </c>
      <c r="I17" s="223" t="s">
        <v>143</v>
      </c>
      <c r="J17" s="223" t="s">
        <v>144</v>
      </c>
      <c r="K17" s="223" t="s">
        <v>145</v>
      </c>
      <c r="L17" s="223" t="s">
        <v>146</v>
      </c>
      <c r="M17" s="223" t="s">
        <v>147</v>
      </c>
      <c r="N17" s="215"/>
      <c r="O17" s="215"/>
      <c r="P17" s="215"/>
      <c r="Q17" s="215"/>
      <c r="R17" s="215"/>
      <c r="T17" s="203"/>
    </row>
    <row r="18" spans="1:21" ht="14.65" customHeight="1" x14ac:dyDescent="0.35">
      <c r="A18" s="204"/>
      <c r="B18" s="57" t="s">
        <v>183</v>
      </c>
      <c r="C18" s="217"/>
      <c r="D18" s="217"/>
      <c r="E18" s="217">
        <f>F18*(1+$E8)</f>
        <v>1.2341343590560001</v>
      </c>
      <c r="F18" s="217">
        <f>G18*(1+$F8)</f>
        <v>1.1709054640000001</v>
      </c>
      <c r="G18" s="217">
        <f>H18*(1+$G8)</f>
        <v>1.110916</v>
      </c>
      <c r="H18" s="217">
        <f>I18*(1+$H8)</f>
        <v>1.054</v>
      </c>
      <c r="I18" s="217">
        <v>1</v>
      </c>
      <c r="J18" s="217">
        <f>I18/(1+$J8)</f>
        <v>0.94876660341555974</v>
      </c>
      <c r="K18" s="217">
        <f>J18/(1+$K8)</f>
        <v>0.90015806775669804</v>
      </c>
      <c r="L18" s="217">
        <f>K18/(1+$L8)</f>
        <v>0.85403991248263567</v>
      </c>
      <c r="M18" s="217">
        <f>L18/(1+$M8)</f>
        <v>0.8102845469474721</v>
      </c>
      <c r="N18" s="217"/>
      <c r="O18" s="217"/>
      <c r="P18" s="217"/>
      <c r="Q18" s="217"/>
      <c r="R18" s="217"/>
      <c r="T18" s="203"/>
    </row>
    <row r="19" spans="1:21" ht="14.65" customHeight="1" x14ac:dyDescent="0.35">
      <c r="A19" s="204"/>
      <c r="B19" s="57" t="s">
        <v>184</v>
      </c>
      <c r="C19" s="217"/>
      <c r="D19" s="217"/>
      <c r="E19" s="217">
        <f>F19*(1+$E9)</f>
        <v>1.0845545759999999</v>
      </c>
      <c r="F19" s="217">
        <f>G19*(1+$F9)</f>
        <v>1.0612079999999999</v>
      </c>
      <c r="G19" s="217">
        <f>H19*(1+$G9)</f>
        <v>1.0404</v>
      </c>
      <c r="H19" s="217">
        <f>I19*(1+$H9)</f>
        <v>1.02</v>
      </c>
      <c r="I19" s="217">
        <v>1</v>
      </c>
      <c r="J19" s="217">
        <f>I19/(1+$J$9)</f>
        <v>0.98039215686274506</v>
      </c>
      <c r="K19" s="217">
        <f>J19/(1+$K$9)</f>
        <v>0.96116878123798533</v>
      </c>
      <c r="L19" s="217">
        <f>K19/(1+$L$9)</f>
        <v>0.94232233454704439</v>
      </c>
      <c r="M19" s="217">
        <f>L19/(1+$M$9)</f>
        <v>0.92384542602651409</v>
      </c>
      <c r="N19" s="217"/>
      <c r="O19" s="217"/>
      <c r="P19" s="217"/>
      <c r="Q19" s="217"/>
      <c r="R19" s="217"/>
      <c r="T19" s="203"/>
    </row>
    <row r="20" spans="1:21" ht="14.65" customHeight="1" x14ac:dyDescent="0.35">
      <c r="A20" s="204"/>
      <c r="B20" s="57" t="s">
        <v>185</v>
      </c>
      <c r="C20" s="217"/>
      <c r="D20" s="217"/>
      <c r="E20" s="217">
        <f t="shared" ref="E20:H20" si="12">E18*E19</f>
        <v>1.3384860665130118</v>
      </c>
      <c r="F20" s="217">
        <f t="shared" si="12"/>
        <v>1.242574245640512</v>
      </c>
      <c r="G20" s="217">
        <f t="shared" si="12"/>
        <v>1.1557970064</v>
      </c>
      <c r="H20" s="217">
        <f t="shared" si="12"/>
        <v>1.07508</v>
      </c>
      <c r="I20" s="217">
        <v>1</v>
      </c>
      <c r="J20" s="217">
        <f t="shared" ref="J20:M20" si="13">J18*J19</f>
        <v>0.9301633366819213</v>
      </c>
      <c r="K20" s="217">
        <f t="shared" si="13"/>
        <v>0.86520383290724523</v>
      </c>
      <c r="L20" s="217">
        <f t="shared" si="13"/>
        <v>0.80478088412699067</v>
      </c>
      <c r="M20" s="217">
        <f t="shared" si="13"/>
        <v>0.74857767247738827</v>
      </c>
      <c r="N20" s="217"/>
      <c r="O20" s="217"/>
      <c r="P20" s="217"/>
      <c r="Q20" s="217"/>
      <c r="R20" s="217"/>
      <c r="T20" s="203"/>
    </row>
    <row r="21" spans="1:21" ht="14.65" customHeight="1" x14ac:dyDescent="0.35">
      <c r="A21" s="204"/>
      <c r="T21" s="203"/>
    </row>
    <row r="22" spans="1:21" ht="14.65" customHeight="1" x14ac:dyDescent="0.35">
      <c r="A22" s="204"/>
      <c r="T22" s="203"/>
    </row>
    <row r="23" spans="1:21" ht="14.65" customHeight="1" x14ac:dyDescent="0.35">
      <c r="A23" s="204"/>
      <c r="B23" s="206" t="s">
        <v>237</v>
      </c>
      <c r="T23" s="203"/>
    </row>
    <row r="24" spans="1:21" ht="14.65" customHeight="1" x14ac:dyDescent="0.35">
      <c r="A24" s="204"/>
      <c r="B24" s="206" t="s">
        <v>186</v>
      </c>
      <c r="C24" s="218" t="s">
        <v>187</v>
      </c>
      <c r="D24" s="219" t="s">
        <v>188</v>
      </c>
      <c r="T24" s="203"/>
    </row>
    <row r="25" spans="1:21" ht="14.65" customHeight="1" x14ac:dyDescent="0.35">
      <c r="A25" s="204"/>
      <c r="B25" s="57" t="s">
        <v>148</v>
      </c>
      <c r="C25" s="220">
        <v>5</v>
      </c>
      <c r="D25" s="202" t="s">
        <v>149</v>
      </c>
      <c r="T25" s="203"/>
      <c r="U25" s="204" t="s">
        <v>150</v>
      </c>
    </row>
    <row r="26" spans="1:21" ht="14.65" customHeight="1" x14ac:dyDescent="0.35">
      <c r="A26" s="204"/>
      <c r="B26" s="57"/>
      <c r="C26" s="57"/>
      <c r="D26" s="57"/>
      <c r="T26" s="203"/>
      <c r="U26" s="204" t="s">
        <v>150</v>
      </c>
    </row>
    <row r="27" spans="1:21" ht="14.65" customHeight="1" x14ac:dyDescent="0.35">
      <c r="A27" s="204"/>
      <c r="C27" s="57"/>
      <c r="D27" s="57"/>
      <c r="E27" s="57">
        <v>3</v>
      </c>
      <c r="F27" s="57">
        <v>4</v>
      </c>
      <c r="G27" s="57">
        <v>5</v>
      </c>
      <c r="H27" s="57">
        <v>6</v>
      </c>
      <c r="I27" s="57">
        <v>7</v>
      </c>
      <c r="J27" s="57">
        <v>8</v>
      </c>
      <c r="K27" s="57">
        <v>9</v>
      </c>
      <c r="L27" s="57">
        <v>10</v>
      </c>
      <c r="M27" s="57">
        <v>11</v>
      </c>
      <c r="N27" s="57"/>
      <c r="O27" s="57"/>
      <c r="P27" s="57"/>
      <c r="Q27" s="57"/>
      <c r="R27" s="57"/>
      <c r="T27" s="203"/>
    </row>
    <row r="28" spans="1:21" ht="14.65" customHeight="1" x14ac:dyDescent="0.35">
      <c r="A28" s="204"/>
      <c r="C28" s="215" t="s">
        <v>240</v>
      </c>
      <c r="D28" s="215"/>
      <c r="E28" s="223" t="s">
        <v>139</v>
      </c>
      <c r="F28" s="223" t="s">
        <v>140</v>
      </c>
      <c r="G28" s="223" t="s">
        <v>141</v>
      </c>
      <c r="H28" s="223" t="s">
        <v>142</v>
      </c>
      <c r="I28" s="223" t="s">
        <v>143</v>
      </c>
      <c r="J28" s="223" t="s">
        <v>144</v>
      </c>
      <c r="K28" s="223" t="s">
        <v>145</v>
      </c>
      <c r="L28" s="223" t="s">
        <v>146</v>
      </c>
      <c r="M28" s="223" t="s">
        <v>147</v>
      </c>
      <c r="N28" s="215"/>
      <c r="O28" s="215"/>
      <c r="P28" s="215"/>
      <c r="Q28" s="215"/>
      <c r="R28" s="215"/>
      <c r="T28" s="203" t="s">
        <v>151</v>
      </c>
    </row>
    <row r="29" spans="1:21" ht="14.65" customHeight="1" x14ac:dyDescent="0.35">
      <c r="A29" s="204"/>
      <c r="B29" s="57" t="s">
        <v>241</v>
      </c>
      <c r="C29" s="215"/>
      <c r="D29" s="215"/>
      <c r="E29" s="207">
        <v>0</v>
      </c>
      <c r="F29" s="207">
        <v>0</v>
      </c>
      <c r="G29" s="207">
        <v>0</v>
      </c>
      <c r="H29" s="207">
        <v>0</v>
      </c>
      <c r="I29" s="207"/>
      <c r="T29" s="203"/>
      <c r="U29" s="204" t="s">
        <v>150</v>
      </c>
    </row>
    <row r="30" spans="1:21" ht="14.65" customHeight="1" x14ac:dyDescent="0.35">
      <c r="A30" s="204"/>
      <c r="B30" s="57" t="s">
        <v>347</v>
      </c>
      <c r="C30" s="215"/>
      <c r="D30" s="215"/>
      <c r="E30" s="264">
        <f t="shared" ref="E30:F30" si="14">IF($C$24="ROI",E29*E15/$H15,IF($C$24="NI",E20/$H20,0))</f>
        <v>0</v>
      </c>
      <c r="F30" s="264">
        <f t="shared" si="14"/>
        <v>0</v>
      </c>
      <c r="G30" s="264">
        <f>IF($C$24="ROI",G29*G15/$H15,IF($C$24="NI",G20/$H20,0))</f>
        <v>0</v>
      </c>
      <c r="H30" s="208">
        <f>H29</f>
        <v>0</v>
      </c>
      <c r="I30" s="208"/>
      <c r="T30" s="209"/>
      <c r="U30" s="204" t="s">
        <v>152</v>
      </c>
    </row>
    <row r="31" spans="1:21" ht="14.65" customHeight="1" x14ac:dyDescent="0.35">
      <c r="A31" s="204"/>
      <c r="B31" s="57" t="s">
        <v>348</v>
      </c>
      <c r="C31" s="265">
        <f>SUM(E30:H30)</f>
        <v>0</v>
      </c>
      <c r="D31" s="57"/>
      <c r="E31" s="57"/>
      <c r="F31" s="57"/>
      <c r="G31" s="57"/>
      <c r="H31" s="57"/>
      <c r="I31" s="57"/>
      <c r="J31" s="57"/>
      <c r="K31" s="57"/>
      <c r="L31" s="57"/>
      <c r="M31" s="57"/>
      <c r="N31" s="57"/>
      <c r="O31" s="57"/>
      <c r="P31" s="57"/>
      <c r="Q31" s="57"/>
      <c r="R31" s="57"/>
      <c r="S31" s="57"/>
      <c r="T31" s="57"/>
      <c r="U31" s="204"/>
    </row>
    <row r="32" spans="1:21" ht="14.65" customHeight="1" x14ac:dyDescent="0.35">
      <c r="A32" s="204"/>
      <c r="B32" s="57"/>
      <c r="C32" s="208"/>
      <c r="D32" s="208"/>
      <c r="E32" s="208"/>
      <c r="F32" s="208"/>
      <c r="G32" s="208"/>
      <c r="H32" s="208"/>
      <c r="I32" s="208"/>
      <c r="J32" s="208"/>
      <c r="K32" s="208"/>
      <c r="L32" s="208"/>
      <c r="M32" s="208"/>
      <c r="N32" s="208"/>
      <c r="O32" s="208"/>
      <c r="P32" s="208"/>
      <c r="Q32" s="208"/>
      <c r="R32" s="208"/>
      <c r="T32" s="209"/>
      <c r="U32" s="204"/>
    </row>
    <row r="33" spans="1:21" ht="14.65" customHeight="1" thickBot="1" x14ac:dyDescent="0.4">
      <c r="A33" s="204"/>
      <c r="B33" s="57" t="s">
        <v>153</v>
      </c>
      <c r="C33" s="208"/>
      <c r="D33" s="208"/>
      <c r="E33" s="208"/>
      <c r="F33" s="208"/>
      <c r="G33" s="208"/>
      <c r="H33" s="208"/>
      <c r="I33" s="264">
        <f>IF($C$24="ROI",IF(I27&lt;$C$25+7,PMT(I6,C25,C31),0),IF($C$24="NI",IF(I27&lt;$C$25+7,C31,0)))</f>
        <v>0</v>
      </c>
      <c r="J33" s="264">
        <f>IF($C$24="ROI",IF(J27&lt;$C$25+7,I33,0),IF($C$24="NI",IF(J27&lt;$C$25+7,I33/J19,0)))</f>
        <v>0</v>
      </c>
      <c r="K33" s="264">
        <f>IF($C$24="ROI",IF(K27&lt;$C$25+7,I33,0),IF($C$24="NI",IF(K27&lt;$C$25+7,I33,0)))</f>
        <v>0</v>
      </c>
      <c r="L33" s="264">
        <f>IF($C$24="ROI",IF(L27&lt;$C$25+7,I33,0),IF($C$24="NI",IF(L27&lt;$C$25+7,I33,0)))</f>
        <v>0</v>
      </c>
      <c r="M33" s="264">
        <f>IF($C$24="ROI",IF(M27&lt;$C$25+7,I33,0),IF($C$24="NI",IF(M27&lt;$C$25+7,-#REF!/M19,0)))</f>
        <v>0</v>
      </c>
      <c r="N33" s="264"/>
      <c r="O33" s="264"/>
      <c r="P33" s="264"/>
      <c r="Q33" s="264"/>
      <c r="R33" s="264"/>
      <c r="T33" s="209"/>
      <c r="U33" s="204" t="s">
        <v>152</v>
      </c>
    </row>
    <row r="34" spans="1:21" ht="15" customHeight="1" thickBot="1" x14ac:dyDescent="0.4">
      <c r="A34" s="210"/>
      <c r="B34" s="211"/>
      <c r="C34" s="211"/>
      <c r="D34" s="211"/>
      <c r="E34" s="211"/>
      <c r="F34" s="211"/>
      <c r="G34" s="211"/>
      <c r="H34" s="211"/>
      <c r="I34" s="211"/>
      <c r="J34" s="211"/>
      <c r="K34" s="211"/>
      <c r="L34" s="211"/>
      <c r="M34" s="211"/>
      <c r="N34" s="211"/>
      <c r="O34" s="211"/>
      <c r="P34" s="211"/>
      <c r="Q34" s="211"/>
      <c r="R34" s="211"/>
      <c r="S34" s="211"/>
      <c r="T34" s="212"/>
    </row>
    <row r="36" spans="1:21" ht="14.65" customHeight="1" x14ac:dyDescent="0.25">
      <c r="H36" s="213"/>
    </row>
    <row r="37" spans="1:21" ht="14.65" customHeight="1" x14ac:dyDescent="0.35">
      <c r="C37" s="57" t="s">
        <v>13</v>
      </c>
    </row>
    <row r="39" spans="1:21" ht="14.65" customHeight="1" x14ac:dyDescent="0.25">
      <c r="I39" s="214"/>
      <c r="J39" s="214"/>
      <c r="K39" s="214"/>
      <c r="L39" s="214"/>
      <c r="M39" s="214"/>
    </row>
    <row r="41" spans="1:21" ht="14.65" customHeight="1" x14ac:dyDescent="0.25">
      <c r="H41" s="214"/>
    </row>
  </sheetData>
  <dataValidations count="1">
    <dataValidation type="list" allowBlank="1" showInputMessage="1" showErrorMessage="1" sqref="C24" xr:uid="{07396F38-9B2A-4A5D-8BC5-9BC2E7B516AD}">
      <formula1>"ROI, NI"</formula1>
    </dataValidation>
  </dataValida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925CB-7F79-438C-8A88-65779E212305}">
  <dimension ref="A1:T73"/>
  <sheetViews>
    <sheetView topLeftCell="A34" zoomScale="80" zoomScaleNormal="80" workbookViewId="0">
      <selection activeCell="A80" sqref="A80"/>
    </sheetView>
  </sheetViews>
  <sheetFormatPr defaultColWidth="9.1796875" defaultRowHeight="14.65" customHeight="1" x14ac:dyDescent="0.25"/>
  <cols>
    <col min="1" max="1" width="9.26953125" style="8" customWidth="1"/>
    <col min="2" max="2" width="49.54296875" style="8" customWidth="1"/>
    <col min="3" max="3" width="11.26953125" style="8" customWidth="1"/>
    <col min="4" max="4" width="11.54296875" style="8" customWidth="1"/>
    <col min="5" max="5" width="10.54296875" style="8" customWidth="1"/>
    <col min="6" max="11" width="9.7265625" style="8" customWidth="1"/>
    <col min="12" max="13" width="9.26953125" style="8" customWidth="1"/>
    <col min="14" max="16384" width="9.1796875" style="8"/>
  </cols>
  <sheetData>
    <row r="1" spans="1:19" ht="18.399999999999999" customHeight="1" x14ac:dyDescent="0.45">
      <c r="A1" s="201" t="s">
        <v>249</v>
      </c>
      <c r="B1" s="202"/>
      <c r="S1" s="203"/>
    </row>
    <row r="2" spans="1:19" ht="14.65" customHeight="1" x14ac:dyDescent="0.35">
      <c r="A2" s="204"/>
      <c r="B2" s="202"/>
      <c r="S2" s="203"/>
    </row>
    <row r="3" spans="1:19" ht="44.25" customHeight="1" x14ac:dyDescent="0.35">
      <c r="A3" s="204"/>
      <c r="B3" s="414" t="s">
        <v>250</v>
      </c>
      <c r="C3" s="414"/>
      <c r="D3" s="414"/>
      <c r="E3" s="414"/>
      <c r="F3" s="414"/>
      <c r="G3" s="414"/>
      <c r="H3" s="414"/>
      <c r="I3" s="414"/>
      <c r="J3" s="414"/>
      <c r="K3" s="414"/>
      <c r="L3" s="414"/>
      <c r="M3" s="414"/>
      <c r="S3" s="203"/>
    </row>
    <row r="4" spans="1:19" ht="14.65" customHeight="1" x14ac:dyDescent="0.35">
      <c r="A4" s="204"/>
      <c r="B4" s="202"/>
      <c r="C4" s="215" t="s">
        <v>136</v>
      </c>
      <c r="D4" s="215" t="s">
        <v>137</v>
      </c>
      <c r="E4" s="223" t="s">
        <v>138</v>
      </c>
      <c r="F4" s="223" t="s">
        <v>139</v>
      </c>
      <c r="G4" s="223" t="s">
        <v>140</v>
      </c>
      <c r="H4" s="223" t="s">
        <v>141</v>
      </c>
      <c r="I4" s="223" t="s">
        <v>142</v>
      </c>
      <c r="J4" s="223" t="s">
        <v>143</v>
      </c>
      <c r="K4" s="223" t="s">
        <v>144</v>
      </c>
      <c r="L4" s="223" t="s">
        <v>145</v>
      </c>
      <c r="M4" s="223" t="s">
        <v>146</v>
      </c>
      <c r="N4" s="223" t="s">
        <v>147</v>
      </c>
      <c r="O4" s="223" t="s">
        <v>251</v>
      </c>
      <c r="P4" s="223" t="s">
        <v>252</v>
      </c>
      <c r="Q4" s="223" t="s">
        <v>253</v>
      </c>
      <c r="R4" s="223" t="s">
        <v>254</v>
      </c>
      <c r="S4" s="215"/>
    </row>
    <row r="5" spans="1:19" ht="14.65" customHeight="1" x14ac:dyDescent="0.35">
      <c r="A5" s="204"/>
      <c r="B5" s="57" t="s">
        <v>176</v>
      </c>
      <c r="C5" s="216">
        <v>5.3999999999999999E-2</v>
      </c>
      <c r="D5" s="216">
        <v>5.3999999999999999E-2</v>
      </c>
      <c r="E5" s="216">
        <v>5.1700000000000003E-2</v>
      </c>
      <c r="F5" s="216">
        <v>5.1700000000000003E-2</v>
      </c>
      <c r="G5" s="216">
        <v>5.1700000000000003E-2</v>
      </c>
      <c r="H5" s="216">
        <v>5.1700000000000003E-2</v>
      </c>
      <c r="I5" s="216">
        <v>5.1700000000000003E-2</v>
      </c>
      <c r="J5" s="216">
        <v>5.1700000000000003E-2</v>
      </c>
      <c r="K5" s="216">
        <v>5.1700000000000003E-2</v>
      </c>
      <c r="L5" s="216">
        <v>5.1700000000000003E-2</v>
      </c>
      <c r="M5" s="216">
        <v>5.1700000000000003E-2</v>
      </c>
      <c r="N5" s="216">
        <v>5.1700000000000003E-2</v>
      </c>
      <c r="O5" s="216">
        <v>5.1700000000000003E-2</v>
      </c>
      <c r="P5" s="216">
        <v>5.1700000000000003E-2</v>
      </c>
      <c r="Q5" s="216">
        <v>5.1700000000000003E-2</v>
      </c>
      <c r="R5" s="216">
        <v>5.1700000000000003E-2</v>
      </c>
    </row>
    <row r="6" spans="1:19" ht="14.65" customHeight="1" x14ac:dyDescent="0.35">
      <c r="A6" s="204"/>
      <c r="B6" s="57" t="s">
        <v>177</v>
      </c>
      <c r="C6" s="216">
        <v>0.02</v>
      </c>
      <c r="D6" s="216">
        <v>8.1000000000000003E-2</v>
      </c>
      <c r="E6" s="216">
        <v>5.1999999999999998E-2</v>
      </c>
      <c r="F6" s="216">
        <v>0.02</v>
      </c>
      <c r="G6" s="216">
        <v>0.02</v>
      </c>
      <c r="H6" s="216">
        <v>0.02</v>
      </c>
      <c r="I6" s="216">
        <v>0.02</v>
      </c>
      <c r="J6" s="216">
        <v>0.02</v>
      </c>
      <c r="K6" s="216">
        <v>0.02</v>
      </c>
      <c r="L6" s="216">
        <v>0.02</v>
      </c>
      <c r="M6" s="216">
        <v>0.02</v>
      </c>
      <c r="N6" s="216">
        <v>0.02</v>
      </c>
      <c r="O6" s="216">
        <v>0.02</v>
      </c>
      <c r="P6" s="216">
        <v>0.02</v>
      </c>
      <c r="Q6" s="216">
        <v>0.02</v>
      </c>
      <c r="R6" s="216">
        <v>0.02</v>
      </c>
    </row>
    <row r="7" spans="1:19" ht="14.65" customHeight="1" x14ac:dyDescent="0.35">
      <c r="A7" s="204"/>
      <c r="B7" s="57"/>
      <c r="C7" s="57"/>
      <c r="D7" s="57"/>
      <c r="E7" s="57"/>
      <c r="F7" s="57"/>
      <c r="G7" s="57"/>
      <c r="H7" s="57"/>
      <c r="I7" s="57"/>
      <c r="J7" s="57"/>
      <c r="K7" s="57"/>
      <c r="L7" s="57"/>
      <c r="M7" s="57"/>
      <c r="N7" s="57"/>
      <c r="O7" s="57"/>
      <c r="P7" s="57"/>
      <c r="Q7" s="57"/>
      <c r="R7" s="57"/>
    </row>
    <row r="8" spans="1:19" ht="14.65" customHeight="1" x14ac:dyDescent="0.35">
      <c r="A8" s="204"/>
      <c r="B8" s="57" t="s">
        <v>178</v>
      </c>
      <c r="C8" s="216">
        <v>5.3999999999999999E-2</v>
      </c>
      <c r="D8" s="216">
        <v>5.3999999999999999E-2</v>
      </c>
      <c r="E8" s="216">
        <v>7.2499999999999995E-2</v>
      </c>
      <c r="F8" s="216">
        <v>7.2499999999999995E-2</v>
      </c>
      <c r="G8" s="216">
        <v>7.2499999999999995E-2</v>
      </c>
      <c r="H8" s="216">
        <v>7.2499999999999995E-2</v>
      </c>
      <c r="I8" s="216">
        <v>7.2499999999999995E-2</v>
      </c>
      <c r="J8" s="216">
        <v>7.2499999999999995E-2</v>
      </c>
      <c r="K8" s="216">
        <v>7.2499999999999995E-2</v>
      </c>
      <c r="L8" s="216">
        <v>7.2499999999999995E-2</v>
      </c>
      <c r="M8" s="216">
        <v>7.2499999999999995E-2</v>
      </c>
      <c r="N8" s="216">
        <v>7.2499999999999995E-2</v>
      </c>
      <c r="O8" s="216">
        <v>7.2499999999999995E-2</v>
      </c>
      <c r="P8" s="216">
        <v>7.2499999999999995E-2</v>
      </c>
      <c r="Q8" s="216">
        <v>7.2499999999999995E-2</v>
      </c>
      <c r="R8" s="216">
        <v>7.2499999999999995E-2</v>
      </c>
    </row>
    <row r="9" spans="1:19" ht="14.65" customHeight="1" x14ac:dyDescent="0.35">
      <c r="A9" s="204"/>
      <c r="B9" s="57" t="s">
        <v>179</v>
      </c>
      <c r="C9" s="216">
        <v>0.02</v>
      </c>
      <c r="D9" s="216">
        <v>7.9000000000000001E-2</v>
      </c>
      <c r="E9" s="216">
        <v>6.8000000000000005E-2</v>
      </c>
      <c r="F9" s="216">
        <v>2.1999999999999999E-2</v>
      </c>
      <c r="G9" s="216">
        <v>0.02</v>
      </c>
      <c r="H9" s="216">
        <v>0.02</v>
      </c>
      <c r="I9" s="216">
        <v>0.02</v>
      </c>
      <c r="J9" s="216">
        <v>0.02</v>
      </c>
      <c r="K9" s="216">
        <v>0.02</v>
      </c>
      <c r="L9" s="216">
        <v>0.02</v>
      </c>
      <c r="M9" s="216">
        <v>0.02</v>
      </c>
      <c r="N9" s="216">
        <v>0.02</v>
      </c>
      <c r="O9" s="216">
        <v>0.02</v>
      </c>
      <c r="P9" s="216">
        <v>0.02</v>
      </c>
      <c r="Q9" s="216">
        <v>0.02</v>
      </c>
      <c r="R9" s="216">
        <v>0.02</v>
      </c>
    </row>
    <row r="10" spans="1:19" ht="14.65" customHeight="1" x14ac:dyDescent="0.35">
      <c r="A10" s="204"/>
      <c r="B10" s="57"/>
      <c r="C10" s="216"/>
      <c r="S10" s="203"/>
    </row>
    <row r="11" spans="1:19" ht="14.65" customHeight="1" x14ac:dyDescent="0.35">
      <c r="A11" s="204"/>
      <c r="C11" s="270" t="s">
        <v>135</v>
      </c>
      <c r="D11" s="270" t="s">
        <v>136</v>
      </c>
      <c r="E11" s="223" t="s">
        <v>138</v>
      </c>
      <c r="F11" s="223" t="s">
        <v>139</v>
      </c>
      <c r="G11" s="223" t="s">
        <v>140</v>
      </c>
      <c r="H11" s="223" t="s">
        <v>141</v>
      </c>
      <c r="I11" s="223" t="s">
        <v>142</v>
      </c>
      <c r="J11" s="223" t="s">
        <v>143</v>
      </c>
      <c r="K11" s="223" t="s">
        <v>144</v>
      </c>
      <c r="L11" s="223" t="s">
        <v>145</v>
      </c>
      <c r="M11" s="223" t="s">
        <v>146</v>
      </c>
      <c r="N11" s="223" t="s">
        <v>147</v>
      </c>
      <c r="O11" s="223" t="s">
        <v>251</v>
      </c>
      <c r="P11" s="223" t="s">
        <v>252</v>
      </c>
      <c r="Q11" s="223" t="s">
        <v>253</v>
      </c>
      <c r="R11" s="223" t="s">
        <v>254</v>
      </c>
      <c r="S11" s="203"/>
    </row>
    <row r="12" spans="1:19" ht="14.65" customHeight="1" x14ac:dyDescent="0.35">
      <c r="A12" s="204"/>
      <c r="B12" s="57" t="s">
        <v>180</v>
      </c>
      <c r="C12" s="217">
        <f t="shared" ref="C12:H13" si="0">D12*(1+C5)</f>
        <v>1.3590915660421787</v>
      </c>
      <c r="D12" s="217">
        <f t="shared" si="0"/>
        <v>1.2894606888445719</v>
      </c>
      <c r="E12" s="217">
        <f t="shared" si="0"/>
        <v>1.2233972379929523</v>
      </c>
      <c r="F12" s="217">
        <f t="shared" si="0"/>
        <v>1.1632568584130001</v>
      </c>
      <c r="G12" s="217">
        <f t="shared" si="0"/>
        <v>1.1060728900000001</v>
      </c>
      <c r="H12" s="217">
        <f t="shared" si="0"/>
        <v>1.0517000000000001</v>
      </c>
      <c r="I12" s="217">
        <v>1</v>
      </c>
      <c r="J12" s="217">
        <f t="shared" ref="J12:R13" si="1">I12/(1+J5)</f>
        <v>0.95084149472282964</v>
      </c>
      <c r="K12" s="217">
        <f t="shared" si="1"/>
        <v>0.90409954808674486</v>
      </c>
      <c r="L12" s="217">
        <f t="shared" si="1"/>
        <v>0.85965536568103529</v>
      </c>
      <c r="M12" s="217">
        <f t="shared" si="1"/>
        <v>0.81739599285065634</v>
      </c>
      <c r="N12" s="217">
        <f t="shared" si="1"/>
        <v>0.77721402762256941</v>
      </c>
      <c r="O12" s="217">
        <f t="shared" si="1"/>
        <v>0.73900734774419452</v>
      </c>
      <c r="P12" s="217">
        <f t="shared" si="1"/>
        <v>0.70267885114024387</v>
      </c>
      <c r="Q12" s="217">
        <f t="shared" si="1"/>
        <v>0.66813620912831018</v>
      </c>
      <c r="R12" s="217">
        <f t="shared" si="1"/>
        <v>0.63529163176600756</v>
      </c>
      <c r="S12" s="203"/>
    </row>
    <row r="13" spans="1:19" ht="14.65" customHeight="1" x14ac:dyDescent="0.35">
      <c r="A13" s="204"/>
      <c r="B13" s="57" t="s">
        <v>181</v>
      </c>
      <c r="C13" s="217">
        <f t="shared" si="0"/>
        <v>1.2309548415379201</v>
      </c>
      <c r="D13" s="217">
        <f t="shared" si="0"/>
        <v>1.206818472096</v>
      </c>
      <c r="E13" s="217">
        <f t="shared" si="0"/>
        <v>1.116390816</v>
      </c>
      <c r="F13" s="217">
        <f t="shared" si="0"/>
        <v>1.0612079999999999</v>
      </c>
      <c r="G13" s="217">
        <f t="shared" si="0"/>
        <v>1.0404</v>
      </c>
      <c r="H13" s="217">
        <f t="shared" si="0"/>
        <v>1.02</v>
      </c>
      <c r="I13" s="217">
        <v>1</v>
      </c>
      <c r="J13" s="217">
        <f t="shared" si="1"/>
        <v>0.98039215686274506</v>
      </c>
      <c r="K13" s="217">
        <f t="shared" si="1"/>
        <v>0.96116878123798533</v>
      </c>
      <c r="L13" s="217">
        <f t="shared" si="1"/>
        <v>0.94232233454704439</v>
      </c>
      <c r="M13" s="217">
        <f t="shared" si="1"/>
        <v>0.92384542602651409</v>
      </c>
      <c r="N13" s="217">
        <f t="shared" si="1"/>
        <v>0.90573080982991572</v>
      </c>
      <c r="O13" s="217">
        <f t="shared" si="1"/>
        <v>0.88797138218619187</v>
      </c>
      <c r="P13" s="217">
        <f t="shared" si="1"/>
        <v>0.87056017861391355</v>
      </c>
      <c r="Q13" s="217">
        <f t="shared" si="1"/>
        <v>0.85349037119011129</v>
      </c>
      <c r="R13" s="217">
        <f t="shared" si="1"/>
        <v>0.83675526587265814</v>
      </c>
      <c r="S13" s="203"/>
    </row>
    <row r="14" spans="1:19" ht="14.65" customHeight="1" x14ac:dyDescent="0.35">
      <c r="A14" s="204"/>
      <c r="B14" s="57" t="s">
        <v>182</v>
      </c>
      <c r="C14" s="217">
        <f>C12*C13</f>
        <v>1.6729803433129737</v>
      </c>
      <c r="D14" s="217">
        <f>D12*D13</f>
        <v>1.556144978339262</v>
      </c>
      <c r="E14" s="217">
        <f t="shared" ref="E14:H14" si="2">E12*E13</f>
        <v>1.3657894408150983</v>
      </c>
      <c r="F14" s="217">
        <f t="shared" si="2"/>
        <v>1.2344574842027429</v>
      </c>
      <c r="G14" s="217">
        <f t="shared" si="2"/>
        <v>1.1507582347560001</v>
      </c>
      <c r="H14" s="217">
        <f t="shared" si="2"/>
        <v>1.0727340000000001</v>
      </c>
      <c r="I14" s="217">
        <v>1</v>
      </c>
      <c r="J14" s="217">
        <f t="shared" ref="J14:R14" si="3">J12*J13</f>
        <v>0.93219754384591136</v>
      </c>
      <c r="K14" s="217">
        <f t="shared" si="3"/>
        <v>0.86899226075234992</v>
      </c>
      <c r="L14" s="217">
        <f t="shared" si="3"/>
        <v>0.81007245109444637</v>
      </c>
      <c r="M14" s="217">
        <f t="shared" si="3"/>
        <v>0.75514754924748007</v>
      </c>
      <c r="N14" s="217">
        <f t="shared" si="3"/>
        <v>0.70394669064976023</v>
      </c>
      <c r="O14" s="217">
        <f t="shared" si="3"/>
        <v>0.65621737602216412</v>
      </c>
      <c r="P14" s="217">
        <f t="shared" si="3"/>
        <v>0.61172422615687028</v>
      </c>
      <c r="Q14" s="217">
        <f t="shared" si="3"/>
        <v>0.57024782113447525</v>
      </c>
      <c r="R14" s="217">
        <f t="shared" si="3"/>
        <v>0.53158361824504052</v>
      </c>
      <c r="S14" s="203"/>
    </row>
    <row r="15" spans="1:19" ht="14.65" customHeight="1" x14ac:dyDescent="0.35">
      <c r="A15" s="204"/>
      <c r="B15" s="57"/>
      <c r="C15" s="57"/>
      <c r="D15" s="57"/>
      <c r="E15" s="217"/>
      <c r="F15" s="217"/>
      <c r="G15" s="217"/>
      <c r="H15" s="217"/>
      <c r="I15" s="217"/>
      <c r="J15" s="217"/>
      <c r="K15" s="217"/>
      <c r="L15" s="217"/>
      <c r="M15" s="217"/>
      <c r="N15" s="217"/>
      <c r="O15" s="217"/>
      <c r="P15" s="217"/>
      <c r="Q15" s="217"/>
      <c r="R15" s="217"/>
      <c r="S15" s="203"/>
    </row>
    <row r="16" spans="1:19" ht="14.65" customHeight="1" x14ac:dyDescent="0.35">
      <c r="A16" s="204"/>
      <c r="C16" s="224" t="s">
        <v>135</v>
      </c>
      <c r="D16" s="223" t="s">
        <v>136</v>
      </c>
      <c r="E16" s="223" t="s">
        <v>138</v>
      </c>
      <c r="F16" s="223" t="s">
        <v>139</v>
      </c>
      <c r="G16" s="223" t="s">
        <v>140</v>
      </c>
      <c r="H16" s="223" t="s">
        <v>141</v>
      </c>
      <c r="I16" s="223" t="s">
        <v>142</v>
      </c>
      <c r="J16" s="223" t="s">
        <v>143</v>
      </c>
      <c r="K16" s="223" t="s">
        <v>144</v>
      </c>
      <c r="L16" s="223" t="s">
        <v>145</v>
      </c>
      <c r="M16" s="223" t="s">
        <v>146</v>
      </c>
      <c r="N16" s="223" t="s">
        <v>147</v>
      </c>
      <c r="O16" s="223" t="s">
        <v>251</v>
      </c>
      <c r="P16" s="223" t="s">
        <v>252</v>
      </c>
      <c r="Q16" s="223" t="s">
        <v>253</v>
      </c>
      <c r="R16" s="223" t="s">
        <v>254</v>
      </c>
      <c r="S16" s="203"/>
    </row>
    <row r="17" spans="1:20" ht="14.65" customHeight="1" x14ac:dyDescent="0.35">
      <c r="A17" s="204"/>
      <c r="B17" s="57" t="s">
        <v>183</v>
      </c>
      <c r="C17" s="217">
        <f t="shared" ref="C17:D18" si="4">D17*(1+C8)</f>
        <v>1.4698412290647576</v>
      </c>
      <c r="D17" s="217">
        <f t="shared" si="4"/>
        <v>1.3945362704599218</v>
      </c>
      <c r="E17" s="217">
        <f>F17*(1+E8)</f>
        <v>1.3230894406640623</v>
      </c>
      <c r="F17" s="217">
        <f>G17*(1+F8)</f>
        <v>1.2336498281249999</v>
      </c>
      <c r="G17" s="217">
        <f>H17*(1+G8)</f>
        <v>1.15025625</v>
      </c>
      <c r="H17" s="217">
        <f>I17*(1+H8)</f>
        <v>1.0725</v>
      </c>
      <c r="I17" s="217">
        <v>1</v>
      </c>
      <c r="J17" s="217">
        <f t="shared" ref="J17:R18" si="5">I17/(1+J8)</f>
        <v>0.93240093240093236</v>
      </c>
      <c r="K17" s="217">
        <f t="shared" si="5"/>
        <v>0.86937149874212805</v>
      </c>
      <c r="L17" s="217">
        <f t="shared" si="5"/>
        <v>0.81060279602995622</v>
      </c>
      <c r="M17" s="217">
        <f t="shared" si="5"/>
        <v>0.75580680282513402</v>
      </c>
      <c r="N17" s="217">
        <f t="shared" si="5"/>
        <v>0.70471496766912267</v>
      </c>
      <c r="O17" s="217">
        <f t="shared" si="5"/>
        <v>0.65707689293158289</v>
      </c>
      <c r="P17" s="217">
        <f t="shared" si="5"/>
        <v>0.6126591076285155</v>
      </c>
      <c r="Q17" s="217">
        <f t="shared" si="5"/>
        <v>0.57124392319675099</v>
      </c>
      <c r="R17" s="217">
        <f t="shared" si="5"/>
        <v>0.53262836661701729</v>
      </c>
      <c r="S17" s="203"/>
    </row>
    <row r="18" spans="1:20" ht="14.65" customHeight="1" x14ac:dyDescent="0.35">
      <c r="A18" s="204"/>
      <c r="B18" s="57" t="s">
        <v>184</v>
      </c>
      <c r="C18" s="217">
        <f t="shared" si="4"/>
        <v>1.19363907525408</v>
      </c>
      <c r="D18" s="217">
        <f t="shared" si="4"/>
        <v>1.170234387504</v>
      </c>
      <c r="E18" s="217">
        <f>F18*(1+F9)</f>
        <v>1.0845545759999999</v>
      </c>
      <c r="F18" s="217">
        <f>G18*(1+G9)</f>
        <v>1.0612079999999999</v>
      </c>
      <c r="G18" s="217">
        <f>H18*(1+H9)</f>
        <v>1.0404</v>
      </c>
      <c r="H18" s="217">
        <f>I18*(1+H9)</f>
        <v>1.02</v>
      </c>
      <c r="I18" s="217">
        <v>1</v>
      </c>
      <c r="J18" s="217">
        <f t="shared" si="5"/>
        <v>0.98039215686274506</v>
      </c>
      <c r="K18" s="217">
        <f t="shared" si="5"/>
        <v>0.96116878123798533</v>
      </c>
      <c r="L18" s="217">
        <f t="shared" si="5"/>
        <v>0.94232233454704439</v>
      </c>
      <c r="M18" s="217">
        <f t="shared" si="5"/>
        <v>0.92384542602651409</v>
      </c>
      <c r="N18" s="217">
        <f t="shared" si="5"/>
        <v>0.90573080982991572</v>
      </c>
      <c r="O18" s="217">
        <f t="shared" si="5"/>
        <v>0.88797138218619187</v>
      </c>
      <c r="P18" s="217">
        <f t="shared" si="5"/>
        <v>0.87056017861391355</v>
      </c>
      <c r="Q18" s="217">
        <f t="shared" si="5"/>
        <v>0.85349037119011129</v>
      </c>
      <c r="R18" s="217">
        <f t="shared" si="5"/>
        <v>0.83675526587265814</v>
      </c>
      <c r="S18" s="203"/>
    </row>
    <row r="19" spans="1:20" ht="14.65" customHeight="1" x14ac:dyDescent="0.35">
      <c r="A19" s="204"/>
      <c r="B19" s="57" t="s">
        <v>185</v>
      </c>
      <c r="C19" s="217">
        <f>C17*C18</f>
        <v>1.7544599254311775</v>
      </c>
      <c r="D19" s="217">
        <f>D17*D18</f>
        <v>1.631934298313779</v>
      </c>
      <c r="E19" s="217">
        <f t="shared" ref="E19:H19" si="6">E17*E18</f>
        <v>1.4349627073294893</v>
      </c>
      <c r="F19" s="217">
        <f t="shared" si="6"/>
        <v>1.3091590668048747</v>
      </c>
      <c r="G19" s="217">
        <f t="shared" si="6"/>
        <v>1.1967266025000001</v>
      </c>
      <c r="H19" s="217">
        <f t="shared" si="6"/>
        <v>1.09395</v>
      </c>
      <c r="I19" s="217">
        <v>1</v>
      </c>
      <c r="J19" s="217">
        <f t="shared" ref="J19:R19" si="7">J17*J18</f>
        <v>0.91411856117738466</v>
      </c>
      <c r="K19" s="217">
        <f t="shared" si="7"/>
        <v>0.83561274388901186</v>
      </c>
      <c r="L19" s="217">
        <f t="shared" si="7"/>
        <v>0.76384911914530995</v>
      </c>
      <c r="M19" s="217">
        <f t="shared" si="7"/>
        <v>0.69824865774972344</v>
      </c>
      <c r="N19" s="217">
        <f t="shared" si="7"/>
        <v>0.63828205836621732</v>
      </c>
      <c r="O19" s="217">
        <f t="shared" si="7"/>
        <v>0.58346547681906602</v>
      </c>
      <c r="P19" s="217">
        <f t="shared" si="7"/>
        <v>0.53335662216652135</v>
      </c>
      <c r="Q19" s="217">
        <f t="shared" si="7"/>
        <v>0.48755118804929043</v>
      </c>
      <c r="R19" s="217">
        <f t="shared" si="7"/>
        <v>0.44567959051994194</v>
      </c>
      <c r="S19" s="203"/>
    </row>
    <row r="20" spans="1:20" ht="14.65" customHeight="1" x14ac:dyDescent="0.35">
      <c r="A20" s="204"/>
      <c r="B20" s="57"/>
      <c r="C20" s="217"/>
      <c r="D20" s="217"/>
      <c r="E20" s="217"/>
      <c r="F20" s="217"/>
      <c r="G20" s="217"/>
      <c r="H20" s="217"/>
      <c r="I20" s="217"/>
      <c r="J20" s="217"/>
      <c r="K20" s="217"/>
      <c r="L20" s="217"/>
      <c r="M20" s="217"/>
      <c r="N20" s="217"/>
      <c r="O20" s="217"/>
      <c r="P20" s="217"/>
      <c r="Q20" s="217"/>
      <c r="R20" s="217"/>
      <c r="S20" s="203"/>
    </row>
    <row r="21" spans="1:20" ht="14.65" customHeight="1" x14ac:dyDescent="0.35">
      <c r="A21" s="204"/>
      <c r="C21" s="202" t="s">
        <v>142</v>
      </c>
      <c r="S21" s="203"/>
    </row>
    <row r="22" spans="1:20" ht="14.65" customHeight="1" x14ac:dyDescent="0.35">
      <c r="A22" s="204"/>
      <c r="B22" s="269" t="s">
        <v>255</v>
      </c>
      <c r="C22" s="271" t="s">
        <v>256</v>
      </c>
      <c r="S22" s="203"/>
    </row>
    <row r="23" spans="1:20" ht="14.65" customHeight="1" x14ac:dyDescent="0.35">
      <c r="A23" s="204"/>
      <c r="B23" s="272" t="s">
        <v>257</v>
      </c>
      <c r="C23" s="207">
        <v>0</v>
      </c>
      <c r="D23" s="8" t="s">
        <v>258</v>
      </c>
      <c r="S23" s="203"/>
    </row>
    <row r="24" spans="1:20" ht="14.65" customHeight="1" x14ac:dyDescent="0.35">
      <c r="A24" s="204"/>
      <c r="B24" s="269" t="s">
        <v>259</v>
      </c>
      <c r="C24" s="273" t="s">
        <v>260</v>
      </c>
      <c r="S24" s="203"/>
    </row>
    <row r="25" spans="1:20" ht="14.65" customHeight="1" x14ac:dyDescent="0.35">
      <c r="A25" s="204"/>
      <c r="B25" s="274" t="s">
        <v>261</v>
      </c>
      <c r="S25" s="203"/>
    </row>
    <row r="26" spans="1:20" ht="14.65" customHeight="1" x14ac:dyDescent="0.35">
      <c r="A26" s="204"/>
      <c r="B26" s="274"/>
      <c r="S26" s="203"/>
    </row>
    <row r="27" spans="1:20" ht="14.65" customHeight="1" x14ac:dyDescent="0.35">
      <c r="A27" s="204"/>
      <c r="B27" s="206" t="s">
        <v>262</v>
      </c>
      <c r="S27" s="203"/>
    </row>
    <row r="28" spans="1:20" ht="14.65" customHeight="1" x14ac:dyDescent="0.35">
      <c r="A28" s="204"/>
      <c r="B28" s="206" t="s">
        <v>263</v>
      </c>
      <c r="C28" s="218" t="s">
        <v>264</v>
      </c>
      <c r="S28" s="203"/>
    </row>
    <row r="29" spans="1:20" ht="14.65" customHeight="1" x14ac:dyDescent="0.35">
      <c r="A29" s="204"/>
      <c r="B29" s="57" t="s">
        <v>148</v>
      </c>
      <c r="C29" s="207">
        <v>5</v>
      </c>
      <c r="D29" s="202" t="s">
        <v>149</v>
      </c>
      <c r="S29" s="203"/>
      <c r="T29" s="204" t="s">
        <v>150</v>
      </c>
    </row>
    <row r="30" spans="1:20" ht="14.65" customHeight="1" x14ac:dyDescent="0.35">
      <c r="A30" s="204"/>
      <c r="B30" s="57" t="s">
        <v>265</v>
      </c>
      <c r="C30" s="207">
        <v>0</v>
      </c>
      <c r="D30" s="202" t="s">
        <v>266</v>
      </c>
      <c r="S30" s="203"/>
      <c r="T30" s="204" t="s">
        <v>150</v>
      </c>
    </row>
    <row r="31" spans="1:20" ht="14.65" customHeight="1" x14ac:dyDescent="0.35">
      <c r="A31" s="204"/>
      <c r="C31" s="57">
        <v>0</v>
      </c>
      <c r="D31" s="57">
        <v>1</v>
      </c>
      <c r="E31" s="57">
        <v>2</v>
      </c>
      <c r="F31" s="57">
        <v>3</v>
      </c>
      <c r="G31" s="57">
        <v>4</v>
      </c>
      <c r="H31" s="57">
        <v>5</v>
      </c>
      <c r="I31" s="57">
        <v>6</v>
      </c>
      <c r="J31" s="57">
        <v>7</v>
      </c>
      <c r="K31" s="57">
        <v>8</v>
      </c>
      <c r="L31" s="57">
        <v>9</v>
      </c>
      <c r="M31" s="57">
        <v>10</v>
      </c>
      <c r="N31" s="57">
        <v>11</v>
      </c>
      <c r="O31" s="57">
        <v>12</v>
      </c>
      <c r="P31" s="57">
        <v>13</v>
      </c>
      <c r="Q31" s="57">
        <v>14</v>
      </c>
      <c r="R31" s="57">
        <v>15</v>
      </c>
      <c r="S31" s="203"/>
    </row>
    <row r="32" spans="1:20" ht="14.65" customHeight="1" x14ac:dyDescent="0.35">
      <c r="A32" s="204"/>
      <c r="C32" s="223" t="s">
        <v>136</v>
      </c>
      <c r="D32" s="223" t="s">
        <v>137</v>
      </c>
      <c r="E32" s="223" t="s">
        <v>138</v>
      </c>
      <c r="F32" s="223" t="s">
        <v>139</v>
      </c>
      <c r="G32" s="223" t="s">
        <v>140</v>
      </c>
      <c r="H32" s="223" t="s">
        <v>141</v>
      </c>
      <c r="I32" s="223" t="s">
        <v>142</v>
      </c>
      <c r="J32" s="223" t="s">
        <v>143</v>
      </c>
      <c r="K32" s="223" t="s">
        <v>144</v>
      </c>
      <c r="L32" s="223" t="s">
        <v>145</v>
      </c>
      <c r="M32" s="223" t="s">
        <v>146</v>
      </c>
      <c r="N32" s="223" t="s">
        <v>147</v>
      </c>
      <c r="O32" s="223" t="s">
        <v>251</v>
      </c>
      <c r="P32" s="223" t="s">
        <v>252</v>
      </c>
      <c r="Q32" s="223" t="s">
        <v>253</v>
      </c>
      <c r="R32" s="223" t="s">
        <v>254</v>
      </c>
      <c r="S32" s="203" t="s">
        <v>151</v>
      </c>
    </row>
    <row r="33" spans="1:20" ht="14.65" customHeight="1" x14ac:dyDescent="0.35">
      <c r="A33" s="204"/>
      <c r="B33" s="57" t="s">
        <v>267</v>
      </c>
      <c r="C33" s="207">
        <v>0</v>
      </c>
      <c r="D33" s="207">
        <v>0</v>
      </c>
      <c r="E33" s="207">
        <v>0</v>
      </c>
      <c r="F33" s="207">
        <v>0</v>
      </c>
      <c r="G33" s="207">
        <v>0</v>
      </c>
      <c r="H33" s="207">
        <v>0</v>
      </c>
      <c r="I33" s="207">
        <v>0</v>
      </c>
      <c r="S33" s="203"/>
      <c r="T33" s="204" t="s">
        <v>150</v>
      </c>
    </row>
    <row r="34" spans="1:20" ht="14.65" customHeight="1" x14ac:dyDescent="0.35">
      <c r="A34" s="204"/>
      <c r="B34" s="57" t="s">
        <v>268</v>
      </c>
      <c r="C34" s="208">
        <f t="shared" ref="C34:H34" si="8">IF(C31=$C29+6,-$C30,0)</f>
        <v>0</v>
      </c>
      <c r="D34" s="208">
        <f t="shared" si="8"/>
        <v>0</v>
      </c>
      <c r="E34" s="208">
        <f t="shared" si="8"/>
        <v>0</v>
      </c>
      <c r="F34" s="208">
        <f t="shared" si="8"/>
        <v>0</v>
      </c>
      <c r="G34" s="208">
        <f t="shared" si="8"/>
        <v>0</v>
      </c>
      <c r="H34" s="208">
        <f t="shared" si="8"/>
        <v>0</v>
      </c>
      <c r="I34" s="208">
        <f>IF(I31=$C29+6,-$C30,0)</f>
        <v>0</v>
      </c>
      <c r="J34" s="208">
        <f t="shared" ref="J34:R34" si="9">IF(J31=$C29+6,-$C30,0)</f>
        <v>0</v>
      </c>
      <c r="K34" s="208">
        <f t="shared" si="9"/>
        <v>0</v>
      </c>
      <c r="L34" s="208">
        <f t="shared" si="9"/>
        <v>0</v>
      </c>
      <c r="M34" s="208">
        <f t="shared" si="9"/>
        <v>0</v>
      </c>
      <c r="N34" s="208">
        <f t="shared" si="9"/>
        <v>0</v>
      </c>
      <c r="O34" s="208">
        <f t="shared" si="9"/>
        <v>0</v>
      </c>
      <c r="P34" s="208">
        <f t="shared" si="9"/>
        <v>0</v>
      </c>
      <c r="Q34" s="208">
        <f t="shared" si="9"/>
        <v>0</v>
      </c>
      <c r="R34" s="208">
        <f t="shared" si="9"/>
        <v>0</v>
      </c>
      <c r="S34" s="209"/>
      <c r="T34" s="204" t="s">
        <v>152</v>
      </c>
    </row>
    <row r="35" spans="1:20" ht="14.65" customHeight="1" x14ac:dyDescent="0.35">
      <c r="A35" s="204"/>
      <c r="B35" s="57" t="s">
        <v>153</v>
      </c>
      <c r="C35" s="208"/>
      <c r="D35" s="208"/>
      <c r="E35" s="208"/>
      <c r="F35" s="208"/>
      <c r="G35" s="208"/>
      <c r="H35" s="208"/>
      <c r="I35" s="208">
        <f>IF($C$28="ROI",IF(I31&lt;=$C29+5,-$J40/I13,0),IF($C$28="NI",IF(I31&lt;=$C29+5,-$J40/I18,0)))</f>
        <v>0</v>
      </c>
      <c r="J35" s="208">
        <f>IF($C$28="ROI",IF(J31&lt;=$C29+5,-$J40/J13,0),IF($C$28="NI",IF(J31&lt;=$C29+5,-$J40/J18,0)))</f>
        <v>0</v>
      </c>
      <c r="K35" s="208">
        <f>IF($C$28="ROI",IF(K31&lt;=$C29+5,-$J40/K13,0),IF($C$28="NI",IF(K31&lt;=$C29+5,-$J40/K18,0)))</f>
        <v>0</v>
      </c>
      <c r="L35" s="208">
        <f>IF(C28="ROI",IF(L31&lt;=$C29+5,-$J40/L13,0),IF(C28="NI",IF(L31&lt;=$C29+5,-$J40/L18,0)))</f>
        <v>0</v>
      </c>
      <c r="M35" s="208">
        <f>IF($C$28="ROI",IF(M31&lt;=$C29+5,-$J40/M13,0),IF($C$28="NI",IF(M31&lt;=$C29+5,-$J40/M18,0)))</f>
        <v>0</v>
      </c>
      <c r="N35" s="208">
        <f t="shared" ref="N35:R35" si="10">IF($C$28="ROI",IF(N31&lt;=$C29+5,-$J40/N13,0),IF($C$28="NI",IF(N31&lt;=$C29+5,-$J40/N18,0)))</f>
        <v>0</v>
      </c>
      <c r="O35" s="208">
        <f t="shared" si="10"/>
        <v>0</v>
      </c>
      <c r="P35" s="208">
        <f t="shared" si="10"/>
        <v>0</v>
      </c>
      <c r="Q35" s="208">
        <f t="shared" si="10"/>
        <v>0</v>
      </c>
      <c r="R35" s="208">
        <f t="shared" si="10"/>
        <v>0</v>
      </c>
      <c r="S35" s="209"/>
      <c r="T35" s="204" t="s">
        <v>152</v>
      </c>
    </row>
    <row r="36" spans="1:20" ht="14.65" customHeight="1" x14ac:dyDescent="0.35">
      <c r="A36" s="204"/>
      <c r="B36" s="57" t="s">
        <v>269</v>
      </c>
      <c r="C36" s="208">
        <f>SUM(C33:C34)</f>
        <v>0</v>
      </c>
      <c r="D36" s="208">
        <f t="shared" ref="D36:R36" si="11">SUM(D33:D35)</f>
        <v>0</v>
      </c>
      <c r="E36" s="208">
        <f t="shared" si="11"/>
        <v>0</v>
      </c>
      <c r="F36" s="208">
        <f t="shared" si="11"/>
        <v>0</v>
      </c>
      <c r="G36" s="208">
        <f t="shared" si="11"/>
        <v>0</v>
      </c>
      <c r="H36" s="208">
        <f t="shared" si="11"/>
        <v>0</v>
      </c>
      <c r="I36" s="208">
        <f t="shared" si="11"/>
        <v>0</v>
      </c>
      <c r="J36" s="208">
        <f t="shared" si="11"/>
        <v>0</v>
      </c>
      <c r="K36" s="208">
        <f t="shared" si="11"/>
        <v>0</v>
      </c>
      <c r="L36" s="208">
        <f t="shared" si="11"/>
        <v>0</v>
      </c>
      <c r="M36" s="208">
        <f t="shared" si="11"/>
        <v>0</v>
      </c>
      <c r="N36" s="208">
        <f t="shared" si="11"/>
        <v>0</v>
      </c>
      <c r="O36" s="208">
        <f t="shared" si="11"/>
        <v>0</v>
      </c>
      <c r="P36" s="208">
        <f t="shared" si="11"/>
        <v>0</v>
      </c>
      <c r="Q36" s="208">
        <f t="shared" si="11"/>
        <v>0</v>
      </c>
      <c r="R36" s="208">
        <f t="shared" si="11"/>
        <v>0</v>
      </c>
      <c r="S36" s="275" t="s">
        <v>270</v>
      </c>
      <c r="T36" s="204" t="s">
        <v>152</v>
      </c>
    </row>
    <row r="37" spans="1:20" ht="14.65" customHeight="1" x14ac:dyDescent="0.35">
      <c r="A37" s="204"/>
      <c r="B37" s="57" t="s">
        <v>271</v>
      </c>
      <c r="C37" s="208">
        <f>IF($C$28="ROI",C36*C14,IF($C$28="NI",C36*C19))</f>
        <v>0</v>
      </c>
      <c r="D37" s="208">
        <f t="shared" ref="D37:R37" si="12">IF($C$28="ROI",D36*D14,IF($C$28="NI",D36*D19))</f>
        <v>0</v>
      </c>
      <c r="E37" s="208">
        <f t="shared" si="12"/>
        <v>0</v>
      </c>
      <c r="F37" s="208">
        <f t="shared" si="12"/>
        <v>0</v>
      </c>
      <c r="G37" s="208">
        <f t="shared" si="12"/>
        <v>0</v>
      </c>
      <c r="H37" s="208">
        <f t="shared" si="12"/>
        <v>0</v>
      </c>
      <c r="I37" s="208">
        <f t="shared" si="12"/>
        <v>0</v>
      </c>
      <c r="J37" s="208">
        <f t="shared" si="12"/>
        <v>0</v>
      </c>
      <c r="K37" s="208">
        <f t="shared" si="12"/>
        <v>0</v>
      </c>
      <c r="L37" s="208">
        <f t="shared" si="12"/>
        <v>0</v>
      </c>
      <c r="M37" s="208">
        <f t="shared" si="12"/>
        <v>0</v>
      </c>
      <c r="N37" s="208">
        <f t="shared" si="12"/>
        <v>0</v>
      </c>
      <c r="O37" s="208">
        <f t="shared" si="12"/>
        <v>0</v>
      </c>
      <c r="P37" s="208">
        <f t="shared" si="12"/>
        <v>0</v>
      </c>
      <c r="Q37" s="208">
        <f t="shared" si="12"/>
        <v>0</v>
      </c>
      <c r="R37" s="208">
        <f t="shared" si="12"/>
        <v>0</v>
      </c>
      <c r="S37" s="276">
        <f>ABS(SUM(C37:R37))</f>
        <v>0</v>
      </c>
      <c r="T37" s="204" t="s">
        <v>152</v>
      </c>
    </row>
    <row r="38" spans="1:20" ht="14.65" customHeight="1" x14ac:dyDescent="0.35">
      <c r="A38" s="204"/>
      <c r="S38" s="203"/>
      <c r="T38" s="204" t="s">
        <v>152</v>
      </c>
    </row>
    <row r="39" spans="1:20" ht="14.65" customHeight="1" x14ac:dyDescent="0.35">
      <c r="A39" s="204"/>
      <c r="C39" s="277" t="s">
        <v>272</v>
      </c>
      <c r="D39" s="277" t="s">
        <v>273</v>
      </c>
      <c r="E39" s="277" t="s">
        <v>274</v>
      </c>
      <c r="F39" s="277" t="s">
        <v>275</v>
      </c>
      <c r="G39" s="277" t="s">
        <v>276</v>
      </c>
      <c r="H39" s="277" t="s">
        <v>277</v>
      </c>
      <c r="I39" s="277" t="s">
        <v>278</v>
      </c>
      <c r="J39" s="277" t="s">
        <v>151</v>
      </c>
      <c r="S39" s="203"/>
    </row>
    <row r="40" spans="1:20" ht="14.65" customHeight="1" x14ac:dyDescent="0.35">
      <c r="A40" s="204"/>
      <c r="B40" s="57" t="s">
        <v>279</v>
      </c>
      <c r="C40" s="278">
        <f>IF(C28="ROI",D33*D$14/SUMIF($I$31:$R$31,"&lt;="&amp;$C29+5,$I$12:$R$12),IF(C28="NI",D33*D$19/SUMIF($I$31:$R$31,"&lt;="&amp;$C29+5,$I$17:$R$17)))</f>
        <v>0</v>
      </c>
      <c r="D40" s="278">
        <f>IF(C28="ROI",E33*E$14/SUMIF($I$31:$R$31,"&lt;="&amp;$C29+5,$I$12:$R$12),IF(C28="NI",E33*E$19/SUMIF($I$31:$R$31,"&lt;="&amp;$C29+5,$I$17:$R$17)))</f>
        <v>0</v>
      </c>
      <c r="E40" s="278">
        <f>IF(C28="ROI",F33*F$14/SUMIF($I$31:$R$31,"&lt;="&amp;$C29+5,$I$12:$R$12),IF(C28="NI",F33*F$19/SUMIF($I$31:$R$31,"&lt;="&amp;$C29+5,$I$17:$R$17)))</f>
        <v>0</v>
      </c>
      <c r="F40" s="278">
        <f>IF(C28="ROI",G33*G$14/SUMIF($I$31:$R$31,"&lt;="&amp;$C29+5,$I$12:$R$12),IF(C28="NI",G33*G$19/SUMIF($I$31:$R$31,"&lt;="&amp;$C29+5,$I$17:$R$17)))</f>
        <v>0</v>
      </c>
      <c r="G40" s="278">
        <f>IF(C28="ROI",H33*H$14/SUMIF($I$31:$R$31,"&lt;="&amp;$C29+5,$I$12:$R$12),IF(C28="NI",H33*H$19/SUMIF($I$31:$R$31,"&lt;="&amp;$C29+5,$I$17:$R$17)))</f>
        <v>0</v>
      </c>
      <c r="H40" s="278">
        <f>IF(C28="ROI",I33*I$14/SUMIF($I$31:$R$31,"&lt;="&amp;$C29+5,$I$12:$R$12),IF(C28="NI",I33*I$19/SUMIF($I$31:$R$31,"&lt;="&amp;$C29+5,$I$17:$R$17)))</f>
        <v>0</v>
      </c>
      <c r="I40" s="278">
        <f>IF(C28="ROI",SUMPRODUCT($F$14:$R$14,F34:R34)/SUMIF(I31:R31,"&lt;="&amp;C29+5,$I$12:$R$12),IF(C28="NI",SUMPRODUCT($F$19:$R$19,F34:R34)/SUMIF(I31:R31,"&lt;="&amp;C29+5,$I$17:$R$17)))</f>
        <v>0</v>
      </c>
      <c r="J40" s="279">
        <f>SUM(C40:I40)</f>
        <v>0</v>
      </c>
      <c r="S40" s="203"/>
      <c r="T40" s="204" t="s">
        <v>152</v>
      </c>
    </row>
    <row r="41" spans="1:20" ht="14.65" customHeight="1" x14ac:dyDescent="0.35">
      <c r="A41" s="204"/>
      <c r="C41" s="280"/>
      <c r="D41" s="280"/>
      <c r="E41" s="280"/>
      <c r="F41" s="280"/>
      <c r="G41" s="280"/>
      <c r="H41" s="280"/>
      <c r="I41" s="280"/>
      <c r="J41" s="280"/>
      <c r="K41" s="280"/>
      <c r="L41" s="280"/>
      <c r="S41" s="203"/>
    </row>
    <row r="42" spans="1:20" ht="14.65" customHeight="1" x14ac:dyDescent="0.35">
      <c r="A42" s="204"/>
      <c r="S42" s="203"/>
    </row>
    <row r="43" spans="1:20" ht="14.65" customHeight="1" x14ac:dyDescent="0.35">
      <c r="A43" s="204"/>
      <c r="S43" s="203"/>
    </row>
    <row r="44" spans="1:20" ht="14.65" customHeight="1" x14ac:dyDescent="0.35">
      <c r="A44" s="204"/>
      <c r="B44" s="206" t="s">
        <v>280</v>
      </c>
      <c r="S44" s="203"/>
    </row>
    <row r="45" spans="1:20" ht="14.65" customHeight="1" x14ac:dyDescent="0.35">
      <c r="A45" s="204"/>
      <c r="B45" s="57" t="s">
        <v>148</v>
      </c>
      <c r="C45" s="207">
        <v>5</v>
      </c>
      <c r="D45" s="202" t="s">
        <v>149</v>
      </c>
      <c r="S45" s="203"/>
      <c r="T45" s="204" t="s">
        <v>150</v>
      </c>
    </row>
    <row r="46" spans="1:20" ht="14.65" customHeight="1" x14ac:dyDescent="0.35">
      <c r="A46" s="204"/>
      <c r="B46" s="57" t="s">
        <v>265</v>
      </c>
      <c r="C46" s="207">
        <v>0</v>
      </c>
      <c r="D46" s="202" t="s">
        <v>266</v>
      </c>
      <c r="S46" s="203"/>
      <c r="T46" s="204" t="s">
        <v>150</v>
      </c>
    </row>
    <row r="47" spans="1:20" ht="14.65" customHeight="1" x14ac:dyDescent="0.35">
      <c r="A47" s="204"/>
      <c r="C47" s="57">
        <v>0</v>
      </c>
      <c r="D47" s="57">
        <v>1</v>
      </c>
      <c r="E47" s="57">
        <v>2</v>
      </c>
      <c r="F47" s="57">
        <v>3</v>
      </c>
      <c r="G47" s="57">
        <v>4</v>
      </c>
      <c r="H47" s="57">
        <v>5</v>
      </c>
      <c r="I47" s="57">
        <v>6</v>
      </c>
      <c r="J47" s="57">
        <v>7</v>
      </c>
      <c r="K47" s="57">
        <v>8</v>
      </c>
      <c r="L47" s="57">
        <v>9</v>
      </c>
      <c r="M47" s="57">
        <v>10</v>
      </c>
      <c r="N47" s="57">
        <v>11</v>
      </c>
      <c r="O47" s="57">
        <v>12</v>
      </c>
      <c r="P47" s="57">
        <v>13</v>
      </c>
      <c r="Q47" s="57">
        <v>14</v>
      </c>
      <c r="R47" s="57">
        <v>15</v>
      </c>
      <c r="S47" s="203"/>
    </row>
    <row r="48" spans="1:20" ht="14.65" customHeight="1" x14ac:dyDescent="0.35">
      <c r="A48" s="204"/>
      <c r="C48" s="223" t="s">
        <v>136</v>
      </c>
      <c r="D48" s="223" t="s">
        <v>137</v>
      </c>
      <c r="E48" s="223" t="s">
        <v>138</v>
      </c>
      <c r="F48" s="223" t="s">
        <v>139</v>
      </c>
      <c r="G48" s="223" t="s">
        <v>140</v>
      </c>
      <c r="H48" s="223" t="s">
        <v>141</v>
      </c>
      <c r="I48" s="223" t="s">
        <v>142</v>
      </c>
      <c r="J48" s="223" t="s">
        <v>143</v>
      </c>
      <c r="K48" s="223" t="s">
        <v>144</v>
      </c>
      <c r="L48" s="223" t="s">
        <v>145</v>
      </c>
      <c r="M48" s="223" t="s">
        <v>146</v>
      </c>
      <c r="N48" s="223" t="s">
        <v>147</v>
      </c>
      <c r="O48" s="223" t="s">
        <v>251</v>
      </c>
      <c r="P48" s="223" t="s">
        <v>252</v>
      </c>
      <c r="Q48" s="223" t="s">
        <v>253</v>
      </c>
      <c r="R48" s="223" t="s">
        <v>254</v>
      </c>
      <c r="S48" s="203" t="s">
        <v>151</v>
      </c>
    </row>
    <row r="49" spans="1:20" ht="14.65" customHeight="1" x14ac:dyDescent="0.35">
      <c r="A49" s="204"/>
      <c r="B49" s="57" t="s">
        <v>267</v>
      </c>
      <c r="C49" s="207">
        <v>0</v>
      </c>
      <c r="D49" s="207">
        <v>0</v>
      </c>
      <c r="E49" s="207">
        <v>0</v>
      </c>
      <c r="F49" s="207">
        <v>0</v>
      </c>
      <c r="G49" s="207">
        <v>0</v>
      </c>
      <c r="H49" s="207">
        <v>0</v>
      </c>
      <c r="I49" s="207">
        <v>0</v>
      </c>
      <c r="S49" s="203"/>
      <c r="T49" s="204" t="s">
        <v>150</v>
      </c>
    </row>
    <row r="50" spans="1:20" ht="14.65" customHeight="1" x14ac:dyDescent="0.35">
      <c r="A50" s="204"/>
      <c r="B50" s="57" t="s">
        <v>268</v>
      </c>
      <c r="C50" s="208">
        <f>IF(C47=$C45+6,-$C46,0)</f>
        <v>0</v>
      </c>
      <c r="D50" s="208">
        <f t="shared" ref="D50:R50" si="13">IF(D47=$C45+6,-$C46,0)</f>
        <v>0</v>
      </c>
      <c r="E50" s="208">
        <f t="shared" si="13"/>
        <v>0</v>
      </c>
      <c r="F50" s="208">
        <f t="shared" si="13"/>
        <v>0</v>
      </c>
      <c r="G50" s="208">
        <f t="shared" si="13"/>
        <v>0</v>
      </c>
      <c r="H50" s="208">
        <f t="shared" si="13"/>
        <v>0</v>
      </c>
      <c r="I50" s="208">
        <f t="shared" si="13"/>
        <v>0</v>
      </c>
      <c r="J50" s="208">
        <f t="shared" si="13"/>
        <v>0</v>
      </c>
      <c r="K50" s="208">
        <f t="shared" si="13"/>
        <v>0</v>
      </c>
      <c r="L50" s="208">
        <f t="shared" si="13"/>
        <v>0</v>
      </c>
      <c r="M50" s="208">
        <f t="shared" si="13"/>
        <v>0</v>
      </c>
      <c r="N50" s="208">
        <f t="shared" si="13"/>
        <v>0</v>
      </c>
      <c r="O50" s="208">
        <f t="shared" si="13"/>
        <v>0</v>
      </c>
      <c r="P50" s="208">
        <f t="shared" si="13"/>
        <v>0</v>
      </c>
      <c r="Q50" s="208">
        <f t="shared" si="13"/>
        <v>0</v>
      </c>
      <c r="R50" s="208">
        <f t="shared" si="13"/>
        <v>0</v>
      </c>
      <c r="S50" s="203"/>
      <c r="T50" s="204" t="s">
        <v>152</v>
      </c>
    </row>
    <row r="51" spans="1:20" ht="14.65" customHeight="1" x14ac:dyDescent="0.35">
      <c r="A51" s="204"/>
      <c r="B51" s="57" t="s">
        <v>153</v>
      </c>
      <c r="C51" s="208"/>
      <c r="D51" s="208"/>
      <c r="E51" s="208"/>
      <c r="F51" s="208"/>
      <c r="G51" s="208"/>
      <c r="H51" s="208"/>
      <c r="I51" s="208">
        <f>IF($C$28="ROI",IF(I47&lt;=$C45+5,-$J56/I$13,0),IF($C$28="NI",IF(I47&lt;=$C45+5,-$J56/I$18,0)))</f>
        <v>0</v>
      </c>
      <c r="J51" s="208">
        <f>IF($C$28="ROI",IF(J47&lt;=$C45+5,-$J56/J$13,0),IF($C$28="NI",IF(J47&lt;=$C45+5,-$J56/J$18,0)))</f>
        <v>0</v>
      </c>
      <c r="K51" s="208">
        <f>IF($C$28="ROI",IF(K47&lt;=$C45+5,-$J56/K$13,0),IF($C$28="NI",IF(K47&lt;=$C45+5,-$J56/K$18,0)))</f>
        <v>0</v>
      </c>
      <c r="L51" s="208">
        <f>IF($C$28="ROI",IF(L47&lt;=$C45+5,-$J56/L$13,0),IF($C$28="NI",IF(L47&lt;=$C45+5,-$J56/L$18,0)))</f>
        <v>0</v>
      </c>
      <c r="M51" s="208">
        <f t="shared" ref="M51:R51" si="14">IF($C$28="ROI",IF(M47&lt;=$C45+5,-$J56/M$13,0),IF($C$28="NI",IF(M47&lt;=$C45+5,-$J56/M$18,0)))</f>
        <v>0</v>
      </c>
      <c r="N51" s="208">
        <f t="shared" si="14"/>
        <v>0</v>
      </c>
      <c r="O51" s="208">
        <f t="shared" si="14"/>
        <v>0</v>
      </c>
      <c r="P51" s="208">
        <f t="shared" si="14"/>
        <v>0</v>
      </c>
      <c r="Q51" s="208">
        <f t="shared" si="14"/>
        <v>0</v>
      </c>
      <c r="R51" s="208">
        <f t="shared" si="14"/>
        <v>0</v>
      </c>
      <c r="S51" s="203"/>
      <c r="T51" s="204" t="s">
        <v>152</v>
      </c>
    </row>
    <row r="52" spans="1:20" ht="14.65" customHeight="1" x14ac:dyDescent="0.35">
      <c r="A52" s="204"/>
      <c r="B52" s="57" t="s">
        <v>269</v>
      </c>
      <c r="C52" s="208">
        <f>SUM(C49:C51)</f>
        <v>0</v>
      </c>
      <c r="D52" s="208">
        <f t="shared" ref="D52:R52" si="15">SUM(D49:D51)</f>
        <v>0</v>
      </c>
      <c r="E52" s="208">
        <f t="shared" si="15"/>
        <v>0</v>
      </c>
      <c r="F52" s="208">
        <f t="shared" si="15"/>
        <v>0</v>
      </c>
      <c r="G52" s="208">
        <f t="shared" si="15"/>
        <v>0</v>
      </c>
      <c r="H52" s="208">
        <f t="shared" si="15"/>
        <v>0</v>
      </c>
      <c r="I52" s="208">
        <f t="shared" si="15"/>
        <v>0</v>
      </c>
      <c r="J52" s="208">
        <f t="shared" si="15"/>
        <v>0</v>
      </c>
      <c r="K52" s="208">
        <f t="shared" si="15"/>
        <v>0</v>
      </c>
      <c r="L52" s="208">
        <f t="shared" si="15"/>
        <v>0</v>
      </c>
      <c r="M52" s="208">
        <f t="shared" si="15"/>
        <v>0</v>
      </c>
      <c r="N52" s="208">
        <f t="shared" si="15"/>
        <v>0</v>
      </c>
      <c r="O52" s="208">
        <f t="shared" si="15"/>
        <v>0</v>
      </c>
      <c r="P52" s="208">
        <f t="shared" si="15"/>
        <v>0</v>
      </c>
      <c r="Q52" s="208">
        <f t="shared" si="15"/>
        <v>0</v>
      </c>
      <c r="R52" s="208">
        <f t="shared" si="15"/>
        <v>0</v>
      </c>
      <c r="S52" s="275" t="s">
        <v>270</v>
      </c>
      <c r="T52" s="204" t="s">
        <v>152</v>
      </c>
    </row>
    <row r="53" spans="1:20" ht="14.65" customHeight="1" x14ac:dyDescent="0.35">
      <c r="A53" s="204"/>
      <c r="B53" s="57" t="s">
        <v>271</v>
      </c>
      <c r="C53" s="208">
        <f>IF($C$28="ROI",C52*C14,IF($C$28="NI",C52*C19))</f>
        <v>0</v>
      </c>
      <c r="D53" s="208">
        <f t="shared" ref="D53:R53" si="16">IF($C$28="ROI",D52*D14,IF($C$28="NI",D52*D19))</f>
        <v>0</v>
      </c>
      <c r="E53" s="208">
        <f t="shared" si="16"/>
        <v>0</v>
      </c>
      <c r="F53" s="208">
        <f t="shared" si="16"/>
        <v>0</v>
      </c>
      <c r="G53" s="208">
        <f t="shared" si="16"/>
        <v>0</v>
      </c>
      <c r="H53" s="208">
        <f t="shared" si="16"/>
        <v>0</v>
      </c>
      <c r="I53" s="208">
        <f t="shared" si="16"/>
        <v>0</v>
      </c>
      <c r="J53" s="208">
        <f t="shared" si="16"/>
        <v>0</v>
      </c>
      <c r="K53" s="208">
        <f t="shared" si="16"/>
        <v>0</v>
      </c>
      <c r="L53" s="208">
        <f t="shared" si="16"/>
        <v>0</v>
      </c>
      <c r="M53" s="208">
        <f t="shared" si="16"/>
        <v>0</v>
      </c>
      <c r="N53" s="208">
        <f t="shared" si="16"/>
        <v>0</v>
      </c>
      <c r="O53" s="208">
        <f t="shared" si="16"/>
        <v>0</v>
      </c>
      <c r="P53" s="208">
        <f t="shared" si="16"/>
        <v>0</v>
      </c>
      <c r="Q53" s="208">
        <f t="shared" si="16"/>
        <v>0</v>
      </c>
      <c r="R53" s="208">
        <f t="shared" si="16"/>
        <v>0</v>
      </c>
      <c r="S53" s="281">
        <v>0</v>
      </c>
      <c r="T53" s="204" t="s">
        <v>152</v>
      </c>
    </row>
    <row r="54" spans="1:20" ht="14.65" customHeight="1" x14ac:dyDescent="0.35">
      <c r="A54" s="204"/>
      <c r="C54" s="282"/>
      <c r="D54" s="282"/>
      <c r="E54" s="282"/>
      <c r="F54" s="282"/>
      <c r="G54" s="282"/>
      <c r="H54" s="282"/>
      <c r="I54" s="282"/>
      <c r="J54" s="282"/>
      <c r="K54" s="282"/>
      <c r="L54" s="282"/>
      <c r="M54" s="282"/>
      <c r="N54" s="282"/>
      <c r="O54" s="282"/>
      <c r="P54" s="282"/>
      <c r="Q54" s="282"/>
      <c r="R54" s="282"/>
      <c r="S54" s="281"/>
      <c r="T54" s="204" t="s">
        <v>152</v>
      </c>
    </row>
    <row r="55" spans="1:20" ht="14.65" customHeight="1" x14ac:dyDescent="0.35">
      <c r="A55" s="204"/>
      <c r="C55" s="277" t="s">
        <v>272</v>
      </c>
      <c r="D55" s="277" t="s">
        <v>273</v>
      </c>
      <c r="E55" s="277" t="s">
        <v>274</v>
      </c>
      <c r="F55" s="277" t="s">
        <v>275</v>
      </c>
      <c r="G55" s="277" t="s">
        <v>276</v>
      </c>
      <c r="H55" s="277" t="s">
        <v>277</v>
      </c>
      <c r="I55" s="277" t="s">
        <v>278</v>
      </c>
      <c r="J55" s="277" t="s">
        <v>151</v>
      </c>
      <c r="S55" s="203"/>
    </row>
    <row r="56" spans="1:20" ht="14.65" customHeight="1" x14ac:dyDescent="0.35">
      <c r="A56" s="204"/>
      <c r="B56" s="57" t="s">
        <v>279</v>
      </c>
      <c r="C56" s="278">
        <f>IF(C28="ROI",D49*D$14/SUMIF($I$47:$R$47,"&lt;="&amp;$C45+5,$I$12:$R$12),IF(C28="NI",D49*D$19/SUMIF($I$47:$R$47,"&lt;="&amp;$C45+5,$I$17:$R$17)))</f>
        <v>0</v>
      </c>
      <c r="D56" s="278">
        <f>IF(C28="ROI",E49*E$14/SUMIF($I$47:$R$47,"&lt;="&amp;$C45+5,$I$12:$R$12),IF(C28="NI",E49*E$19/SUMIF($I$47:$R$47,"&lt;="&amp;$C45+5,$I$17:$R$17)))</f>
        <v>0</v>
      </c>
      <c r="E56" s="278">
        <f>IF(C28="ROI",F49*F$14/SUMIF($I$47:$R$47,"&lt;="&amp;$C45+5,$I$12:$R$12),IF(C28="NI",F49*F$19/SUMIF($I$47:$R$47,"&lt;="&amp;$C45+5,$I$17:$R$17)))</f>
        <v>0</v>
      </c>
      <c r="F56" s="278">
        <f>IF(C28="ROI",G49*G$14/SUMIF($I$47:$R$47,"&lt;="&amp;$C45+5,$I$12:$R$12),IF(C28="NI",G49*G$19/SUMIF($I$47:$R$47,"&lt;="&amp;$C45+5,$I$17:$R$17)))</f>
        <v>0</v>
      </c>
      <c r="G56" s="278">
        <f>IF(C28="ROI",H49*H$14/SUMIF($I$47:$R$47,"&lt;="&amp;$C45+5,$I$12:$R$12),IF(C28="NI",H49*H$19/SUMIF($I$47:$R$47,"&lt;="&amp;$C45+5,$I$17:$R$17)))</f>
        <v>0</v>
      </c>
      <c r="H56" s="278">
        <f>IF(C28="ROI",I49*I$14/SUMIF($I$47:$R$47,"&lt;="&amp;$C45+5,$I$12:$R$12),IF(C28="NI",I49*I$19/SUMIF($I$47:$R$47,"&lt;="&amp;$C45+5,$I$17:$R$17)))</f>
        <v>0</v>
      </c>
      <c r="I56" s="278">
        <f>IF(C28="ROI",SUMPRODUCT($F$14:$R$14,F50:R50)/SUMIF(I47:R47,"&lt;="&amp;C45+5,$I$12:$R$12),IF(C28="NI",SUMPRODUCT($F$19:$R$19,F50:R50)/SUMIF(I47:R47,"&lt;="&amp;C45+5,$I$17:$R$17)))</f>
        <v>0</v>
      </c>
      <c r="J56" s="279">
        <f>SUM(C56:I56)</f>
        <v>0</v>
      </c>
      <c r="S56" s="203"/>
      <c r="T56" s="204" t="s">
        <v>152</v>
      </c>
    </row>
    <row r="57" spans="1:20" ht="14.65" customHeight="1" x14ac:dyDescent="0.35">
      <c r="A57" s="204"/>
      <c r="F57" s="280"/>
      <c r="I57" s="280"/>
      <c r="S57" s="203"/>
    </row>
    <row r="58" spans="1:20" ht="14.65" customHeight="1" x14ac:dyDescent="0.35">
      <c r="A58" s="204"/>
      <c r="E58" s="283"/>
      <c r="S58" s="203"/>
    </row>
    <row r="59" spans="1:20" ht="14.65" customHeight="1" x14ac:dyDescent="0.35">
      <c r="A59" s="204"/>
      <c r="B59" s="206" t="s">
        <v>281</v>
      </c>
      <c r="S59" s="203"/>
    </row>
    <row r="60" spans="1:20" ht="15" customHeight="1" thickBot="1" x14ac:dyDescent="0.4">
      <c r="A60" s="204"/>
      <c r="S60" s="203"/>
    </row>
    <row r="61" spans="1:20" ht="14.65" customHeight="1" x14ac:dyDescent="0.35">
      <c r="A61" s="284"/>
      <c r="B61" s="285" t="s">
        <v>282</v>
      </c>
      <c r="C61" s="286" t="s">
        <v>283</v>
      </c>
      <c r="D61" s="287"/>
      <c r="S61" s="203"/>
    </row>
    <row r="62" spans="1:20" ht="14.65" customHeight="1" x14ac:dyDescent="0.35">
      <c r="A62" s="284"/>
      <c r="B62" s="288" t="s">
        <v>284</v>
      </c>
      <c r="C62" s="289" t="s">
        <v>142</v>
      </c>
      <c r="D62" s="290"/>
      <c r="S62" s="203"/>
    </row>
    <row r="63" spans="1:20" ht="14.65" customHeight="1" x14ac:dyDescent="0.35">
      <c r="A63" s="284"/>
      <c r="B63" s="288" t="s">
        <v>262</v>
      </c>
      <c r="C63" s="291">
        <f>J40</f>
        <v>0</v>
      </c>
      <c r="D63" s="290"/>
      <c r="S63" s="203"/>
    </row>
    <row r="64" spans="1:20" ht="14.65" customHeight="1" x14ac:dyDescent="0.35">
      <c r="A64" s="284"/>
      <c r="B64" s="288" t="s">
        <v>280</v>
      </c>
      <c r="C64" s="291">
        <f>J56</f>
        <v>0</v>
      </c>
      <c r="D64" s="290"/>
      <c r="S64" s="203"/>
    </row>
    <row r="65" spans="1:19" ht="14.65" customHeight="1" x14ac:dyDescent="0.35">
      <c r="A65" s="284"/>
      <c r="B65" s="288" t="s">
        <v>285</v>
      </c>
      <c r="C65" s="1"/>
      <c r="D65" s="290"/>
      <c r="S65" s="203"/>
    </row>
    <row r="66" spans="1:19" ht="14.65" customHeight="1" x14ac:dyDescent="0.35">
      <c r="A66" s="284"/>
      <c r="B66" s="288"/>
      <c r="C66" s="1"/>
      <c r="D66" s="290"/>
      <c r="S66" s="203"/>
    </row>
    <row r="67" spans="1:19" ht="15" customHeight="1" thickBot="1" x14ac:dyDescent="0.4">
      <c r="A67" s="284"/>
      <c r="B67" s="292" t="s">
        <v>286</v>
      </c>
      <c r="C67" s="293">
        <f>SUM(C63:C64)</f>
        <v>0</v>
      </c>
      <c r="D67" s="290"/>
      <c r="S67" s="203"/>
    </row>
    <row r="68" spans="1:19" ht="15.4" customHeight="1" thickTop="1" thickBot="1" x14ac:dyDescent="0.4">
      <c r="A68" s="284"/>
      <c r="B68" s="294" t="s">
        <v>287</v>
      </c>
      <c r="C68" s="295">
        <f>IF(C24="YES",C67*(1+C6),IF(C22="YES",C23*(1+C6),0))</f>
        <v>0</v>
      </c>
      <c r="D68" s="296"/>
      <c r="S68" s="203"/>
    </row>
    <row r="69" spans="1:19" ht="15.4" customHeight="1" thickTop="1" thickBot="1" x14ac:dyDescent="0.4">
      <c r="A69" s="297"/>
      <c r="B69" s="298"/>
      <c r="C69" s="299"/>
      <c r="D69" s="300"/>
      <c r="E69" s="301"/>
      <c r="S69" s="203"/>
    </row>
    <row r="70" spans="1:19" ht="15" customHeight="1" thickBot="1" x14ac:dyDescent="0.4">
      <c r="A70" s="210"/>
      <c r="B70" s="302"/>
      <c r="C70" s="302"/>
      <c r="D70" s="302"/>
      <c r="E70" s="302"/>
      <c r="F70" s="211"/>
      <c r="G70" s="211"/>
      <c r="H70" s="211"/>
      <c r="I70" s="211"/>
      <c r="J70" s="211"/>
      <c r="K70" s="211"/>
      <c r="L70" s="211"/>
      <c r="M70" s="211"/>
      <c r="N70" s="211"/>
      <c r="O70" s="211"/>
      <c r="P70" s="211"/>
      <c r="Q70" s="211"/>
      <c r="R70" s="211"/>
      <c r="S70" s="212"/>
    </row>
    <row r="73" spans="1:19" ht="14.65" customHeight="1" x14ac:dyDescent="0.35">
      <c r="C73" s="57" t="s">
        <v>13</v>
      </c>
    </row>
  </sheetData>
  <mergeCells count="1">
    <mergeCell ref="B3:M3"/>
  </mergeCells>
  <conditionalFormatting sqref="S37">
    <cfRule type="cellIs" dxfId="7" priority="1" operator="greaterThan">
      <formula>0.5</formula>
    </cfRule>
  </conditionalFormatting>
  <dataValidations count="2">
    <dataValidation type="list" allowBlank="1" showInputMessage="1" showErrorMessage="1" sqref="C28" xr:uid="{602282F8-F807-4AD1-9F2A-3275DCE8F64C}">
      <formula1>"ROI, NI"</formula1>
    </dataValidation>
    <dataValidation type="list" allowBlank="1" showInputMessage="1" showErrorMessage="1" sqref="C24 C22" xr:uid="{060E9FB7-BDDC-4EA5-9197-11FBF4E71100}">
      <formula1>"YES, NO"</formula1>
    </dataValidation>
  </dataValidation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F9F2-AAEB-4FF1-BD7D-ACCA6CCB5EE1}">
  <dimension ref="A1:U73"/>
  <sheetViews>
    <sheetView zoomScale="80" zoomScaleNormal="80" workbookViewId="0"/>
  </sheetViews>
  <sheetFormatPr defaultColWidth="9.1796875" defaultRowHeight="14.65" customHeight="1" x14ac:dyDescent="0.25"/>
  <cols>
    <col min="1" max="1" width="9.26953125" style="8" customWidth="1"/>
    <col min="2" max="2" width="49.54296875" style="8" customWidth="1"/>
    <col min="3" max="3" width="11.26953125" style="8" customWidth="1"/>
    <col min="4" max="4" width="11.54296875" style="8" customWidth="1"/>
    <col min="5" max="5" width="10.54296875" style="8" customWidth="1"/>
    <col min="6" max="11" width="9.7265625" style="8" customWidth="1"/>
    <col min="12" max="13" width="9.26953125" style="8" customWidth="1"/>
    <col min="14" max="16384" width="9.1796875" style="8"/>
  </cols>
  <sheetData>
    <row r="1" spans="1:20" ht="18.399999999999999" customHeight="1" x14ac:dyDescent="0.45">
      <c r="A1" s="201" t="s">
        <v>288</v>
      </c>
      <c r="B1" s="202"/>
      <c r="T1" s="203"/>
    </row>
    <row r="2" spans="1:20" ht="14.65" customHeight="1" x14ac:dyDescent="0.35">
      <c r="A2" s="204"/>
      <c r="B2" s="202"/>
      <c r="T2" s="203"/>
    </row>
    <row r="3" spans="1:20" ht="44.25" customHeight="1" x14ac:dyDescent="0.35">
      <c r="A3" s="204"/>
      <c r="B3" s="414" t="s">
        <v>289</v>
      </c>
      <c r="C3" s="414"/>
      <c r="D3" s="414"/>
      <c r="E3" s="414"/>
      <c r="F3" s="414"/>
      <c r="G3" s="414"/>
      <c r="H3" s="414"/>
      <c r="I3" s="414"/>
      <c r="J3" s="414"/>
      <c r="K3" s="414"/>
      <c r="L3" s="414"/>
      <c r="M3" s="414"/>
      <c r="T3" s="203"/>
    </row>
    <row r="4" spans="1:20" ht="14.65" customHeight="1" x14ac:dyDescent="0.35">
      <c r="A4" s="204"/>
      <c r="B4" s="202"/>
      <c r="C4" s="270" t="s">
        <v>135</v>
      </c>
      <c r="D4" s="215" t="s">
        <v>136</v>
      </c>
      <c r="E4" s="215" t="s">
        <v>137</v>
      </c>
      <c r="F4" s="223" t="s">
        <v>138</v>
      </c>
      <c r="G4" s="215" t="s">
        <v>139</v>
      </c>
      <c r="H4" s="215" t="s">
        <v>140</v>
      </c>
      <c r="I4" s="215" t="s">
        <v>141</v>
      </c>
      <c r="J4" s="215" t="s">
        <v>142</v>
      </c>
      <c r="K4" s="215" t="s">
        <v>143</v>
      </c>
      <c r="L4" s="215" t="s">
        <v>144</v>
      </c>
      <c r="M4" s="215" t="s">
        <v>145</v>
      </c>
      <c r="N4" s="215" t="s">
        <v>146</v>
      </c>
      <c r="O4" s="215" t="s">
        <v>147</v>
      </c>
      <c r="P4" s="215" t="s">
        <v>251</v>
      </c>
      <c r="Q4" s="215" t="s">
        <v>252</v>
      </c>
      <c r="R4" s="215" t="s">
        <v>253</v>
      </c>
      <c r="S4" s="215" t="s">
        <v>254</v>
      </c>
      <c r="T4" s="215"/>
    </row>
    <row r="5" spans="1:20" ht="14.65" customHeight="1" x14ac:dyDescent="0.35">
      <c r="A5" s="204"/>
      <c r="B5" s="57" t="s">
        <v>176</v>
      </c>
      <c r="C5" s="216">
        <v>5.3999999999999999E-2</v>
      </c>
      <c r="D5" s="216">
        <v>5.3999999999999999E-2</v>
      </c>
      <c r="E5" s="216">
        <v>5.3999999999999999E-2</v>
      </c>
      <c r="F5" s="216">
        <v>5.3999999999999999E-2</v>
      </c>
      <c r="G5" s="216">
        <v>5.1700000000000003E-2</v>
      </c>
      <c r="H5" s="216">
        <v>5.1700000000000003E-2</v>
      </c>
      <c r="I5" s="216">
        <v>5.1700000000000003E-2</v>
      </c>
      <c r="J5" s="216">
        <v>5.1700000000000003E-2</v>
      </c>
      <c r="K5" s="216">
        <v>5.1700000000000003E-2</v>
      </c>
      <c r="L5" s="216">
        <v>5.1700000000000003E-2</v>
      </c>
      <c r="M5" s="216">
        <v>5.1700000000000003E-2</v>
      </c>
      <c r="N5" s="216">
        <v>5.1700000000000003E-2</v>
      </c>
      <c r="O5" s="216">
        <v>5.1700000000000003E-2</v>
      </c>
      <c r="P5" s="216">
        <v>5.1700000000000003E-2</v>
      </c>
      <c r="Q5" s="216">
        <v>5.1700000000000003E-2</v>
      </c>
      <c r="R5" s="216">
        <v>5.1700000000000003E-2</v>
      </c>
      <c r="S5" s="216">
        <v>5.1700000000000003E-2</v>
      </c>
      <c r="T5" s="216"/>
    </row>
    <row r="6" spans="1:20" ht="14.65" customHeight="1" x14ac:dyDescent="0.35">
      <c r="A6" s="204"/>
      <c r="B6" s="57" t="s">
        <v>177</v>
      </c>
      <c r="C6" s="216">
        <v>0.02</v>
      </c>
      <c r="D6" s="216">
        <v>0.02</v>
      </c>
      <c r="E6" s="216">
        <v>8.1000000000000003E-2</v>
      </c>
      <c r="F6" s="216">
        <v>5.1999999999999998E-2</v>
      </c>
      <c r="G6" s="216">
        <v>0.02</v>
      </c>
      <c r="H6" s="216">
        <v>0.02</v>
      </c>
      <c r="I6" s="216">
        <v>0.02</v>
      </c>
      <c r="J6" s="216">
        <v>0.02</v>
      </c>
      <c r="K6" s="216">
        <v>0.02</v>
      </c>
      <c r="L6" s="216">
        <v>0.02</v>
      </c>
      <c r="M6" s="216">
        <v>0.02</v>
      </c>
      <c r="N6" s="216">
        <v>0.02</v>
      </c>
      <c r="O6" s="216">
        <v>0.02</v>
      </c>
      <c r="P6" s="216">
        <v>0.02</v>
      </c>
      <c r="Q6" s="216">
        <v>0.02</v>
      </c>
      <c r="R6" s="216">
        <v>0.02</v>
      </c>
      <c r="S6" s="216">
        <v>0.02</v>
      </c>
      <c r="T6" s="216"/>
    </row>
    <row r="7" spans="1:20" ht="14.65" customHeight="1" x14ac:dyDescent="0.35">
      <c r="A7" s="204"/>
      <c r="B7" s="57"/>
      <c r="C7" s="57"/>
      <c r="D7" s="57"/>
      <c r="E7" s="57"/>
      <c r="F7" s="57"/>
      <c r="G7" s="57"/>
      <c r="H7" s="57"/>
      <c r="I7" s="57"/>
      <c r="J7" s="57"/>
      <c r="K7" s="57"/>
      <c r="L7" s="57"/>
      <c r="M7" s="57"/>
      <c r="N7" s="57"/>
      <c r="O7" s="57"/>
      <c r="P7" s="57"/>
      <c r="Q7" s="57"/>
      <c r="R7" s="57"/>
      <c r="S7" s="57"/>
      <c r="T7" s="57"/>
    </row>
    <row r="8" spans="1:20" ht="14.65" customHeight="1" x14ac:dyDescent="0.35">
      <c r="A8" s="204"/>
      <c r="B8" s="57" t="s">
        <v>178</v>
      </c>
      <c r="C8" s="216">
        <v>5.3999999999999999E-2</v>
      </c>
      <c r="D8" s="216">
        <v>5.3999999999999999E-2</v>
      </c>
      <c r="E8" s="216">
        <v>5.3999999999999999E-2</v>
      </c>
      <c r="F8" s="216">
        <v>7.2499999999999995E-2</v>
      </c>
      <c r="G8" s="216">
        <v>7.2499999999999995E-2</v>
      </c>
      <c r="H8" s="216">
        <v>7.2499999999999995E-2</v>
      </c>
      <c r="I8" s="216">
        <v>7.2499999999999995E-2</v>
      </c>
      <c r="J8" s="216">
        <v>7.2499999999999995E-2</v>
      </c>
      <c r="K8" s="216">
        <v>7.2499999999999995E-2</v>
      </c>
      <c r="L8" s="216">
        <v>7.2499999999999995E-2</v>
      </c>
      <c r="M8" s="216">
        <v>7.2499999999999995E-2</v>
      </c>
      <c r="N8" s="216">
        <v>7.2499999999999995E-2</v>
      </c>
      <c r="O8" s="216">
        <v>7.2499999999999995E-2</v>
      </c>
      <c r="P8" s="216">
        <v>7.2499999999999995E-2</v>
      </c>
      <c r="Q8" s="216">
        <v>7.2499999999999995E-2</v>
      </c>
      <c r="R8" s="216">
        <v>7.2499999999999995E-2</v>
      </c>
      <c r="S8" s="216">
        <v>7.2499999999999995E-2</v>
      </c>
      <c r="T8" s="216"/>
    </row>
    <row r="9" spans="1:20" ht="14.65" customHeight="1" x14ac:dyDescent="0.35">
      <c r="A9" s="204"/>
      <c r="B9" s="57" t="s">
        <v>179</v>
      </c>
      <c r="C9" s="216">
        <v>0.02</v>
      </c>
      <c r="D9" s="216">
        <v>0.02</v>
      </c>
      <c r="E9" s="216">
        <v>7.9000000000000001E-2</v>
      </c>
      <c r="F9" s="216">
        <v>6.8000000000000005E-2</v>
      </c>
      <c r="G9" s="216">
        <v>2.1999999999999999E-2</v>
      </c>
      <c r="H9" s="216">
        <v>0.02</v>
      </c>
      <c r="I9" s="216">
        <v>0.02</v>
      </c>
      <c r="J9" s="216">
        <v>0.02</v>
      </c>
      <c r="K9" s="216">
        <v>0.02</v>
      </c>
      <c r="L9" s="216">
        <v>0.02</v>
      </c>
      <c r="M9" s="216">
        <v>0.02</v>
      </c>
      <c r="N9" s="216">
        <v>0.02</v>
      </c>
      <c r="O9" s="216">
        <v>0.02</v>
      </c>
      <c r="P9" s="216">
        <v>0.02</v>
      </c>
      <c r="Q9" s="216">
        <v>0.02</v>
      </c>
      <c r="R9" s="216">
        <v>0.02</v>
      </c>
      <c r="S9" s="216">
        <v>0.02</v>
      </c>
      <c r="T9" s="216"/>
    </row>
    <row r="10" spans="1:20" ht="14.65" customHeight="1" x14ac:dyDescent="0.35">
      <c r="A10" s="204"/>
      <c r="C10" s="205"/>
      <c r="D10" s="205"/>
      <c r="E10" s="205"/>
      <c r="T10" s="203"/>
    </row>
    <row r="11" spans="1:20" ht="14.65" customHeight="1" x14ac:dyDescent="0.35">
      <c r="A11" s="204"/>
      <c r="C11" s="270" t="s">
        <v>135</v>
      </c>
      <c r="D11" s="270" t="s">
        <v>136</v>
      </c>
      <c r="E11" s="270" t="s">
        <v>137</v>
      </c>
      <c r="F11" s="223" t="s">
        <v>138</v>
      </c>
      <c r="G11" s="270" t="s">
        <v>139</v>
      </c>
      <c r="H11" s="270" t="s">
        <v>140</v>
      </c>
      <c r="I11" s="57" t="s">
        <v>141</v>
      </c>
      <c r="J11" s="57" t="s">
        <v>142</v>
      </c>
      <c r="K11" s="57" t="s">
        <v>143</v>
      </c>
      <c r="L11" s="57" t="s">
        <v>144</v>
      </c>
      <c r="M11" s="57" t="s">
        <v>145</v>
      </c>
      <c r="N11" s="57" t="s">
        <v>146</v>
      </c>
      <c r="O11" s="57" t="s">
        <v>147</v>
      </c>
      <c r="P11" s="57" t="s">
        <v>251</v>
      </c>
      <c r="Q11" s="57" t="s">
        <v>252</v>
      </c>
      <c r="R11" s="57" t="s">
        <v>253</v>
      </c>
      <c r="S11" s="57" t="s">
        <v>254</v>
      </c>
      <c r="T11" s="203"/>
    </row>
    <row r="12" spans="1:20" ht="14.65" customHeight="1" x14ac:dyDescent="0.35">
      <c r="A12" s="204"/>
      <c r="B12" s="57" t="s">
        <v>180</v>
      </c>
      <c r="C12" s="217">
        <f t="shared" ref="C12:F13" si="0">D12*(1+C5)</f>
        <v>1.3650425571693678</v>
      </c>
      <c r="D12" s="217">
        <f t="shared" si="0"/>
        <v>1.2951067904832712</v>
      </c>
      <c r="E12" s="217">
        <f t="shared" si="0"/>
        <v>1.2287540706672402</v>
      </c>
      <c r="F12" s="217">
        <f t="shared" si="0"/>
        <v>1.1658008260600001</v>
      </c>
      <c r="G12" s="217">
        <f>H12*(1+G5)</f>
        <v>1.1060728900000001</v>
      </c>
      <c r="H12" s="217">
        <f>I12*(1+H5)</f>
        <v>1.0517000000000001</v>
      </c>
      <c r="I12" s="217">
        <v>1</v>
      </c>
      <c r="J12" s="217">
        <f t="shared" ref="J12:S13" si="1">I12/(1+J5)</f>
        <v>0.95084149472282964</v>
      </c>
      <c r="K12" s="217">
        <f t="shared" si="1"/>
        <v>0.90409954808674486</v>
      </c>
      <c r="L12" s="217">
        <f t="shared" si="1"/>
        <v>0.85965536568103529</v>
      </c>
      <c r="M12" s="217">
        <f t="shared" si="1"/>
        <v>0.81739599285065634</v>
      </c>
      <c r="N12" s="217">
        <f t="shared" si="1"/>
        <v>0.77721402762256941</v>
      </c>
      <c r="O12" s="217">
        <f t="shared" si="1"/>
        <v>0.73900734774419452</v>
      </c>
      <c r="P12" s="217">
        <f t="shared" si="1"/>
        <v>0.70267885114024387</v>
      </c>
      <c r="Q12" s="217">
        <f t="shared" si="1"/>
        <v>0.66813620912831018</v>
      </c>
      <c r="R12" s="217">
        <f t="shared" si="1"/>
        <v>0.63529163176600756</v>
      </c>
      <c r="S12" s="217">
        <f t="shared" si="1"/>
        <v>0.60406164473329615</v>
      </c>
      <c r="T12" s="203"/>
    </row>
    <row r="13" spans="1:20" ht="14.65" customHeight="1" x14ac:dyDescent="0.35">
      <c r="A13" s="204"/>
      <c r="B13" s="57" t="s">
        <v>181</v>
      </c>
      <c r="C13" s="217">
        <f t="shared" si="0"/>
        <v>1.2309548415379201</v>
      </c>
      <c r="D13" s="217">
        <f t="shared" si="0"/>
        <v>1.206818472096</v>
      </c>
      <c r="E13" s="217">
        <f t="shared" si="0"/>
        <v>1.1831553647999999</v>
      </c>
      <c r="F13" s="217">
        <f t="shared" si="0"/>
        <v>1.0945008000000001</v>
      </c>
      <c r="G13" s="217">
        <f>H13*(1+G6)</f>
        <v>1.0404</v>
      </c>
      <c r="H13" s="217">
        <f>I13*(1+H6)</f>
        <v>1.02</v>
      </c>
      <c r="I13" s="217">
        <v>1</v>
      </c>
      <c r="J13" s="217">
        <f t="shared" si="1"/>
        <v>0.98039215686274506</v>
      </c>
      <c r="K13" s="217">
        <f t="shared" si="1"/>
        <v>0.96116878123798533</v>
      </c>
      <c r="L13" s="217">
        <f t="shared" si="1"/>
        <v>0.94232233454704439</v>
      </c>
      <c r="M13" s="217">
        <f t="shared" si="1"/>
        <v>0.92384542602651409</v>
      </c>
      <c r="N13" s="217">
        <f t="shared" si="1"/>
        <v>0.90573080982991572</v>
      </c>
      <c r="O13" s="217">
        <f t="shared" si="1"/>
        <v>0.88797138218619187</v>
      </c>
      <c r="P13" s="217">
        <f t="shared" si="1"/>
        <v>0.87056017861391355</v>
      </c>
      <c r="Q13" s="217">
        <f t="shared" si="1"/>
        <v>0.85349037119011129</v>
      </c>
      <c r="R13" s="217">
        <f t="shared" si="1"/>
        <v>0.83675526587265814</v>
      </c>
      <c r="S13" s="217">
        <f t="shared" si="1"/>
        <v>0.82034829987515501</v>
      </c>
      <c r="T13" s="203"/>
    </row>
    <row r="14" spans="1:20" ht="14.65" customHeight="1" x14ac:dyDescent="0.35">
      <c r="A14" s="204"/>
      <c r="B14" s="57" t="s">
        <v>182</v>
      </c>
      <c r="C14" s="217">
        <f>C12*C13</f>
        <v>1.6803057446529364</v>
      </c>
      <c r="D14" s="217">
        <f>D12*D13</f>
        <v>1.5629587980921757</v>
      </c>
      <c r="E14" s="217">
        <f>E12*E13</f>
        <v>1.4538069707297834</v>
      </c>
      <c r="F14" s="217">
        <f>F12*F13</f>
        <v>1.275969936763331</v>
      </c>
      <c r="G14" s="217">
        <f t="shared" ref="G14:H14" si="2">G12*G13</f>
        <v>1.1507582347560001</v>
      </c>
      <c r="H14" s="217">
        <f t="shared" si="2"/>
        <v>1.0727340000000001</v>
      </c>
      <c r="I14" s="217">
        <v>1</v>
      </c>
      <c r="J14" s="217">
        <f t="shared" ref="J14:S14" si="3">J12*J13</f>
        <v>0.93219754384591136</v>
      </c>
      <c r="K14" s="217">
        <f t="shared" si="3"/>
        <v>0.86899226075234992</v>
      </c>
      <c r="L14" s="217">
        <f t="shared" si="3"/>
        <v>0.81007245109444637</v>
      </c>
      <c r="M14" s="217">
        <f t="shared" si="3"/>
        <v>0.75514754924748007</v>
      </c>
      <c r="N14" s="217">
        <f t="shared" si="3"/>
        <v>0.70394669064976023</v>
      </c>
      <c r="O14" s="217">
        <f t="shared" si="3"/>
        <v>0.65621737602216412</v>
      </c>
      <c r="P14" s="217">
        <f t="shared" si="3"/>
        <v>0.61172422615687028</v>
      </c>
      <c r="Q14" s="217">
        <f t="shared" si="3"/>
        <v>0.57024782113447525</v>
      </c>
      <c r="R14" s="217">
        <f t="shared" si="3"/>
        <v>0.53158361824504052</v>
      </c>
      <c r="S14" s="217">
        <f t="shared" si="3"/>
        <v>0.49554094327674936</v>
      </c>
      <c r="T14" s="203"/>
    </row>
    <row r="15" spans="1:20" ht="14.65" customHeight="1" x14ac:dyDescent="0.35">
      <c r="A15" s="204"/>
      <c r="B15" s="57"/>
      <c r="C15" s="57"/>
      <c r="D15" s="57"/>
      <c r="E15" s="57"/>
      <c r="F15" s="57"/>
      <c r="G15" s="57"/>
      <c r="H15" s="57"/>
      <c r="I15" s="57"/>
      <c r="J15" s="57"/>
      <c r="K15" s="57"/>
      <c r="L15" s="57"/>
      <c r="M15" s="57"/>
      <c r="N15" s="57"/>
      <c r="O15" s="57"/>
      <c r="P15" s="57"/>
      <c r="Q15" s="57"/>
      <c r="R15" s="57"/>
      <c r="S15" s="57"/>
      <c r="T15" s="203"/>
    </row>
    <row r="16" spans="1:20" ht="14.65" customHeight="1" x14ac:dyDescent="0.35">
      <c r="A16" s="204"/>
      <c r="C16" s="224" t="s">
        <v>135</v>
      </c>
      <c r="D16" s="223" t="s">
        <v>136</v>
      </c>
      <c r="E16" s="223" t="s">
        <v>137</v>
      </c>
      <c r="F16" s="223" t="s">
        <v>138</v>
      </c>
      <c r="G16" s="270" t="s">
        <v>139</v>
      </c>
      <c r="H16" s="270" t="s">
        <v>140</v>
      </c>
      <c r="I16" s="57" t="s">
        <v>141</v>
      </c>
      <c r="J16" s="57" t="s">
        <v>142</v>
      </c>
      <c r="K16" s="57" t="s">
        <v>143</v>
      </c>
      <c r="L16" s="57" t="s">
        <v>144</v>
      </c>
      <c r="M16" s="57" t="s">
        <v>145</v>
      </c>
      <c r="N16" s="57" t="s">
        <v>146</v>
      </c>
      <c r="O16" s="57" t="s">
        <v>147</v>
      </c>
      <c r="P16" s="57" t="s">
        <v>251</v>
      </c>
      <c r="Q16" s="57" t="s">
        <v>252</v>
      </c>
      <c r="R16" s="57" t="s">
        <v>253</v>
      </c>
      <c r="S16" s="57" t="s">
        <v>254</v>
      </c>
      <c r="T16" s="203"/>
    </row>
    <row r="17" spans="1:21" ht="14.65" customHeight="1" x14ac:dyDescent="0.35">
      <c r="A17" s="204"/>
      <c r="B17" s="57" t="s">
        <v>183</v>
      </c>
      <c r="C17" s="217">
        <f t="shared" ref="C17:F18" si="4">D17*(1+C8)</f>
        <v>1.4444873244142236</v>
      </c>
      <c r="D17" s="217">
        <f t="shared" si="4"/>
        <v>1.3704813324613125</v>
      </c>
      <c r="E17" s="217">
        <f t="shared" si="4"/>
        <v>1.3002669188437499</v>
      </c>
      <c r="F17" s="217">
        <f t="shared" si="4"/>
        <v>1.2336498281249999</v>
      </c>
      <c r="G17" s="217">
        <f>H17*(1+G8)</f>
        <v>1.15025625</v>
      </c>
      <c r="H17" s="217">
        <f>I17*(1+H8)</f>
        <v>1.0725</v>
      </c>
      <c r="I17" s="217">
        <v>1</v>
      </c>
      <c r="J17" s="217">
        <f t="shared" ref="J17:S18" si="5">I17/(1+J8)</f>
        <v>0.93240093240093236</v>
      </c>
      <c r="K17" s="217">
        <f t="shared" si="5"/>
        <v>0.86937149874212805</v>
      </c>
      <c r="L17" s="217">
        <f t="shared" si="5"/>
        <v>0.81060279602995622</v>
      </c>
      <c r="M17" s="217">
        <f t="shared" si="5"/>
        <v>0.75580680282513402</v>
      </c>
      <c r="N17" s="217">
        <f t="shared" si="5"/>
        <v>0.70471496766912267</v>
      </c>
      <c r="O17" s="217">
        <f t="shared" si="5"/>
        <v>0.65707689293158289</v>
      </c>
      <c r="P17" s="217">
        <f t="shared" si="5"/>
        <v>0.6126591076285155</v>
      </c>
      <c r="Q17" s="217">
        <f t="shared" si="5"/>
        <v>0.57124392319675099</v>
      </c>
      <c r="R17" s="217">
        <f t="shared" si="5"/>
        <v>0.53262836661701729</v>
      </c>
      <c r="S17" s="217">
        <f t="shared" si="5"/>
        <v>0.49662318565689256</v>
      </c>
      <c r="T17" s="203"/>
    </row>
    <row r="18" spans="1:21" ht="14.65" customHeight="1" x14ac:dyDescent="0.35">
      <c r="A18" s="204"/>
      <c r="B18" s="57" t="s">
        <v>184</v>
      </c>
      <c r="C18" s="217">
        <f t="shared" si="4"/>
        <v>1.24736451308352</v>
      </c>
      <c r="D18" s="217">
        <f t="shared" si="4"/>
        <v>1.222906385376</v>
      </c>
      <c r="E18" s="217">
        <f t="shared" si="4"/>
        <v>1.1989278288</v>
      </c>
      <c r="F18" s="217">
        <f t="shared" si="4"/>
        <v>1.1111472</v>
      </c>
      <c r="G18" s="217">
        <f>H18*(1+H9)</f>
        <v>1.0404</v>
      </c>
      <c r="H18" s="217">
        <f>I18*(1+H9)</f>
        <v>1.02</v>
      </c>
      <c r="I18" s="217">
        <v>1</v>
      </c>
      <c r="J18" s="217">
        <f t="shared" si="5"/>
        <v>0.98039215686274506</v>
      </c>
      <c r="K18" s="217">
        <f t="shared" si="5"/>
        <v>0.96116878123798533</v>
      </c>
      <c r="L18" s="217">
        <f t="shared" si="5"/>
        <v>0.94232233454704439</v>
      </c>
      <c r="M18" s="217">
        <f t="shared" si="5"/>
        <v>0.92384542602651409</v>
      </c>
      <c r="N18" s="217">
        <f t="shared" si="5"/>
        <v>0.90573080982991572</v>
      </c>
      <c r="O18" s="217">
        <f t="shared" si="5"/>
        <v>0.88797138218619187</v>
      </c>
      <c r="P18" s="217">
        <f t="shared" si="5"/>
        <v>0.87056017861391355</v>
      </c>
      <c r="Q18" s="217">
        <f t="shared" si="5"/>
        <v>0.85349037119011129</v>
      </c>
      <c r="R18" s="217">
        <f t="shared" si="5"/>
        <v>0.83675526587265814</v>
      </c>
      <c r="S18" s="217">
        <f t="shared" si="5"/>
        <v>0.82034829987515501</v>
      </c>
      <c r="T18" s="203"/>
    </row>
    <row r="19" spans="1:21" ht="14.65" customHeight="1" x14ac:dyDescent="0.35">
      <c r="A19" s="204"/>
      <c r="B19" s="57" t="s">
        <v>185</v>
      </c>
      <c r="C19" s="217">
        <f>C17*C18</f>
        <v>1.8018022280732646</v>
      </c>
      <c r="D19" s="217">
        <f>D17*D18</f>
        <v>1.6759703725055479</v>
      </c>
      <c r="E19" s="217">
        <f>E17*E18</f>
        <v>1.5589261938698029</v>
      </c>
      <c r="F19" s="217">
        <f>F17*F18</f>
        <v>1.3707665523015748</v>
      </c>
      <c r="G19" s="217">
        <f t="shared" ref="G19:H19" si="6">G17*G18</f>
        <v>1.1967266025000001</v>
      </c>
      <c r="H19" s="217">
        <f t="shared" si="6"/>
        <v>1.09395</v>
      </c>
      <c r="I19" s="217">
        <v>1</v>
      </c>
      <c r="J19" s="217">
        <f t="shared" ref="J19:S19" si="7">J17*J18</f>
        <v>0.91411856117738466</v>
      </c>
      <c r="K19" s="217">
        <f t="shared" si="7"/>
        <v>0.83561274388901186</v>
      </c>
      <c r="L19" s="217">
        <f t="shared" si="7"/>
        <v>0.76384911914530995</v>
      </c>
      <c r="M19" s="217">
        <f t="shared" si="7"/>
        <v>0.69824865774972344</v>
      </c>
      <c r="N19" s="217">
        <f t="shared" si="7"/>
        <v>0.63828205836621732</v>
      </c>
      <c r="O19" s="217">
        <f t="shared" si="7"/>
        <v>0.58346547681906602</v>
      </c>
      <c r="P19" s="217">
        <f t="shared" si="7"/>
        <v>0.53335662216652135</v>
      </c>
      <c r="Q19" s="217">
        <f t="shared" si="7"/>
        <v>0.48755118804929043</v>
      </c>
      <c r="R19" s="217">
        <f t="shared" si="7"/>
        <v>0.44567959051994194</v>
      </c>
      <c r="S19" s="217">
        <f t="shared" si="7"/>
        <v>0.40740398603221528</v>
      </c>
      <c r="T19" s="203"/>
    </row>
    <row r="20" spans="1:21" ht="14.65" customHeight="1" x14ac:dyDescent="0.35">
      <c r="A20" s="204"/>
      <c r="B20" s="57"/>
      <c r="C20" s="217"/>
      <c r="D20" s="217"/>
      <c r="E20" s="217"/>
      <c r="F20" s="217"/>
      <c r="G20" s="217"/>
      <c r="H20" s="217"/>
      <c r="I20" s="217"/>
      <c r="J20" s="217"/>
      <c r="K20" s="217"/>
      <c r="L20" s="217"/>
      <c r="M20" s="217"/>
      <c r="N20" s="217"/>
      <c r="O20" s="217"/>
      <c r="P20" s="217"/>
      <c r="Q20" s="217"/>
      <c r="R20" s="217"/>
      <c r="S20" s="217"/>
      <c r="T20" s="203"/>
    </row>
    <row r="21" spans="1:21" ht="14.65" customHeight="1" x14ac:dyDescent="0.35">
      <c r="A21" s="204"/>
      <c r="C21" s="202" t="s">
        <v>141</v>
      </c>
      <c r="T21" s="203"/>
    </row>
    <row r="22" spans="1:21" ht="14.65" customHeight="1" x14ac:dyDescent="0.35">
      <c r="A22" s="204"/>
      <c r="B22" s="269" t="s">
        <v>255</v>
      </c>
      <c r="C22" s="271" t="s">
        <v>256</v>
      </c>
      <c r="T22" s="203"/>
    </row>
    <row r="23" spans="1:21" ht="14.65" customHeight="1" x14ac:dyDescent="0.35">
      <c r="A23" s="204"/>
      <c r="B23" s="272" t="s">
        <v>290</v>
      </c>
      <c r="C23" s="207">
        <v>0</v>
      </c>
      <c r="D23" s="8" t="s">
        <v>291</v>
      </c>
      <c r="T23" s="203"/>
    </row>
    <row r="24" spans="1:21" ht="14.65" customHeight="1" x14ac:dyDescent="0.35">
      <c r="A24" s="204"/>
      <c r="B24" s="269" t="s">
        <v>292</v>
      </c>
      <c r="C24" s="273" t="s">
        <v>260</v>
      </c>
      <c r="T24" s="203"/>
    </row>
    <row r="25" spans="1:21" ht="14.65" customHeight="1" x14ac:dyDescent="0.35">
      <c r="A25" s="204"/>
      <c r="B25" s="274" t="s">
        <v>261</v>
      </c>
      <c r="T25" s="203"/>
    </row>
    <row r="26" spans="1:21" ht="14.65" customHeight="1" x14ac:dyDescent="0.35">
      <c r="A26" s="204"/>
      <c r="B26" s="274"/>
      <c r="T26" s="203"/>
    </row>
    <row r="27" spans="1:21" ht="14.65" customHeight="1" x14ac:dyDescent="0.35">
      <c r="A27" s="204"/>
      <c r="B27" s="206" t="s">
        <v>262</v>
      </c>
      <c r="T27" s="203"/>
    </row>
    <row r="28" spans="1:21" ht="14.65" customHeight="1" x14ac:dyDescent="0.35">
      <c r="A28" s="204"/>
      <c r="B28" s="206" t="s">
        <v>263</v>
      </c>
      <c r="C28" s="218" t="s">
        <v>264</v>
      </c>
      <c r="T28" s="203"/>
    </row>
    <row r="29" spans="1:21" ht="14.65" customHeight="1" x14ac:dyDescent="0.35">
      <c r="A29" s="204"/>
      <c r="B29" s="57" t="s">
        <v>148</v>
      </c>
      <c r="C29" s="207">
        <v>2</v>
      </c>
      <c r="D29" s="202" t="s">
        <v>149</v>
      </c>
      <c r="T29" s="203"/>
      <c r="U29" s="204" t="s">
        <v>150</v>
      </c>
    </row>
    <row r="30" spans="1:21" ht="14.65" customHeight="1" x14ac:dyDescent="0.35">
      <c r="A30" s="204"/>
      <c r="B30" s="57" t="s">
        <v>265</v>
      </c>
      <c r="C30" s="207">
        <v>0</v>
      </c>
      <c r="D30" s="202" t="s">
        <v>266</v>
      </c>
      <c r="T30" s="203"/>
      <c r="U30" s="204" t="s">
        <v>150</v>
      </c>
    </row>
    <row r="31" spans="1:21" ht="14.65" customHeight="1" x14ac:dyDescent="0.35">
      <c r="A31" s="204"/>
      <c r="C31" s="57">
        <v>0</v>
      </c>
      <c r="D31" s="57">
        <v>1</v>
      </c>
      <c r="E31" s="57">
        <v>2</v>
      </c>
      <c r="F31" s="57">
        <v>3</v>
      </c>
      <c r="G31" s="57">
        <v>4</v>
      </c>
      <c r="H31" s="57">
        <v>5</v>
      </c>
      <c r="I31" s="57">
        <v>6</v>
      </c>
      <c r="J31" s="57">
        <v>7</v>
      </c>
      <c r="K31" s="57">
        <v>8</v>
      </c>
      <c r="L31" s="57">
        <v>9</v>
      </c>
      <c r="M31" s="57">
        <v>10</v>
      </c>
      <c r="N31" s="57">
        <v>11</v>
      </c>
      <c r="O31" s="57">
        <v>12</v>
      </c>
      <c r="P31" s="57">
        <v>13</v>
      </c>
      <c r="Q31" s="57">
        <v>14</v>
      </c>
      <c r="R31" s="57">
        <v>15</v>
      </c>
      <c r="S31" s="57">
        <v>16</v>
      </c>
      <c r="T31" s="203"/>
    </row>
    <row r="32" spans="1:21" ht="14.65" customHeight="1" x14ac:dyDescent="0.35">
      <c r="A32" s="204"/>
      <c r="C32" s="270" t="s">
        <v>135</v>
      </c>
      <c r="D32" s="270" t="s">
        <v>136</v>
      </c>
      <c r="E32" s="270" t="s">
        <v>137</v>
      </c>
      <c r="F32" s="270" t="s">
        <v>138</v>
      </c>
      <c r="G32" s="270" t="s">
        <v>139</v>
      </c>
      <c r="H32" s="270" t="s">
        <v>140</v>
      </c>
      <c r="I32" s="57" t="s">
        <v>141</v>
      </c>
      <c r="J32" s="57" t="s">
        <v>142</v>
      </c>
      <c r="K32" s="57" t="s">
        <v>143</v>
      </c>
      <c r="L32" s="57" t="s">
        <v>144</v>
      </c>
      <c r="M32" s="57" t="s">
        <v>145</v>
      </c>
      <c r="N32" s="57" t="s">
        <v>146</v>
      </c>
      <c r="O32" s="57" t="s">
        <v>147</v>
      </c>
      <c r="P32" s="57" t="s">
        <v>251</v>
      </c>
      <c r="Q32" s="57" t="s">
        <v>252</v>
      </c>
      <c r="R32" s="57" t="s">
        <v>253</v>
      </c>
      <c r="S32" s="57" t="s">
        <v>254</v>
      </c>
      <c r="T32" s="203" t="s">
        <v>151</v>
      </c>
    </row>
    <row r="33" spans="1:21" ht="14.65" customHeight="1" x14ac:dyDescent="0.35">
      <c r="A33" s="204"/>
      <c r="B33" s="57" t="s">
        <v>267</v>
      </c>
      <c r="C33" s="207">
        <v>0</v>
      </c>
      <c r="D33" s="207">
        <v>0</v>
      </c>
      <c r="E33" s="207">
        <v>0</v>
      </c>
      <c r="F33" s="207">
        <v>0</v>
      </c>
      <c r="G33" s="207">
        <v>0</v>
      </c>
      <c r="H33" s="207">
        <v>0</v>
      </c>
      <c r="I33" s="207"/>
      <c r="J33" s="207"/>
      <c r="T33" s="203"/>
      <c r="U33" s="204" t="s">
        <v>150</v>
      </c>
    </row>
    <row r="34" spans="1:21" ht="14.65" customHeight="1" x14ac:dyDescent="0.35">
      <c r="A34" s="204"/>
      <c r="B34" s="57" t="s">
        <v>268</v>
      </c>
      <c r="C34" s="208">
        <f t="shared" ref="C34:H34" si="8">IF(C31=$C29+6,-$C30,0)</f>
        <v>0</v>
      </c>
      <c r="D34" s="208">
        <f t="shared" si="8"/>
        <v>0</v>
      </c>
      <c r="E34" s="208">
        <f t="shared" si="8"/>
        <v>0</v>
      </c>
      <c r="F34" s="208">
        <f t="shared" si="8"/>
        <v>0</v>
      </c>
      <c r="G34" s="208">
        <f t="shared" si="8"/>
        <v>0</v>
      </c>
      <c r="H34" s="208">
        <f t="shared" si="8"/>
        <v>0</v>
      </c>
      <c r="I34" s="208">
        <f>IF(I31=$C29+6,-$C30,0)</f>
        <v>0</v>
      </c>
      <c r="J34" s="208">
        <f t="shared" ref="J34:S34" si="9">IF(J31=$C29+6,-$C30,0)</f>
        <v>0</v>
      </c>
      <c r="K34" s="208">
        <f t="shared" si="9"/>
        <v>0</v>
      </c>
      <c r="L34" s="208">
        <f t="shared" si="9"/>
        <v>0</v>
      </c>
      <c r="M34" s="208">
        <f t="shared" si="9"/>
        <v>0</v>
      </c>
      <c r="N34" s="208">
        <f t="shared" si="9"/>
        <v>0</v>
      </c>
      <c r="O34" s="208">
        <f t="shared" si="9"/>
        <v>0</v>
      </c>
      <c r="P34" s="208">
        <f t="shared" si="9"/>
        <v>0</v>
      </c>
      <c r="Q34" s="208">
        <f t="shared" si="9"/>
        <v>0</v>
      </c>
      <c r="R34" s="208">
        <f t="shared" si="9"/>
        <v>0</v>
      </c>
      <c r="S34" s="208">
        <f t="shared" si="9"/>
        <v>0</v>
      </c>
      <c r="T34" s="209"/>
      <c r="U34" s="204" t="s">
        <v>152</v>
      </c>
    </row>
    <row r="35" spans="1:21" ht="14.65" customHeight="1" x14ac:dyDescent="0.35">
      <c r="A35" s="204"/>
      <c r="B35" s="57" t="s">
        <v>153</v>
      </c>
      <c r="C35" s="208"/>
      <c r="D35" s="208"/>
      <c r="E35" s="208"/>
      <c r="F35" s="208"/>
      <c r="G35" s="208"/>
      <c r="H35" s="208"/>
      <c r="I35" s="208">
        <f>IF($C$28="ROI",IF(I31&lt;=$C29+5,-$J40/I13,0),IF($C$28="NI",IF(I31&lt;=$C29+5,-$J40/I18,0)))</f>
        <v>0</v>
      </c>
      <c r="J35" s="208">
        <f>IF($C$28="ROI",IF(J31&lt;=$C29+5,-$J40/J13,0),IF($C$28="NI",IF(J31&lt;=$C29+5,-$J40/J18,0)))</f>
        <v>0</v>
      </c>
      <c r="K35" s="208">
        <f>IF($C$28="ROI",IF(K31&lt;=$C29+5,-$J40/K13,0),IF($C$28="NI",IF(K31&lt;=$C29+5,-$J40/K18,0)))</f>
        <v>0</v>
      </c>
      <c r="L35" s="208">
        <f>IF(C28="ROI",IF(L31&lt;=$C29+5,-$J40/L13,0),IF(C28="NI",IF(L31&lt;=$C29+5,-$J40/L18,0)))</f>
        <v>0</v>
      </c>
      <c r="M35" s="208">
        <f>IF($C$28="ROI",IF(M31&lt;=$C29+5,-$J40/M13,0),IF($C$28="NI",IF(M31&lt;=$C29+5,-$J40/M18,0)))</f>
        <v>0</v>
      </c>
      <c r="N35" s="208">
        <f t="shared" ref="N35:S35" si="10">IF($C$28="ROI",IF(N31&lt;=$C29+5,-$J40/N13,0),IF($C$28="NI",IF(N31&lt;=$C29+5,-$J40/N18,0)))</f>
        <v>0</v>
      </c>
      <c r="O35" s="208">
        <f t="shared" si="10"/>
        <v>0</v>
      </c>
      <c r="P35" s="208">
        <f t="shared" si="10"/>
        <v>0</v>
      </c>
      <c r="Q35" s="208">
        <f t="shared" si="10"/>
        <v>0</v>
      </c>
      <c r="R35" s="208">
        <f t="shared" si="10"/>
        <v>0</v>
      </c>
      <c r="S35" s="208">
        <f t="shared" si="10"/>
        <v>0</v>
      </c>
      <c r="T35" s="209"/>
      <c r="U35" s="204" t="s">
        <v>152</v>
      </c>
    </row>
    <row r="36" spans="1:21" ht="14.65" customHeight="1" x14ac:dyDescent="0.35">
      <c r="A36" s="204"/>
      <c r="B36" s="57" t="s">
        <v>269</v>
      </c>
      <c r="C36" s="208">
        <f>SUM(C33:C34)</f>
        <v>0</v>
      </c>
      <c r="D36" s="208">
        <f t="shared" ref="D36:S36" si="11">SUM(D33:D35)</f>
        <v>0</v>
      </c>
      <c r="E36" s="208">
        <f t="shared" si="11"/>
        <v>0</v>
      </c>
      <c r="F36" s="208">
        <f t="shared" si="11"/>
        <v>0</v>
      </c>
      <c r="G36" s="208">
        <f t="shared" si="11"/>
        <v>0</v>
      </c>
      <c r="H36" s="208">
        <f t="shared" si="11"/>
        <v>0</v>
      </c>
      <c r="I36" s="208">
        <f t="shared" si="11"/>
        <v>0</v>
      </c>
      <c r="J36" s="208">
        <f t="shared" si="11"/>
        <v>0</v>
      </c>
      <c r="K36" s="208">
        <f t="shared" si="11"/>
        <v>0</v>
      </c>
      <c r="L36" s="208">
        <f t="shared" si="11"/>
        <v>0</v>
      </c>
      <c r="M36" s="208">
        <f t="shared" si="11"/>
        <v>0</v>
      </c>
      <c r="N36" s="208">
        <f t="shared" si="11"/>
        <v>0</v>
      </c>
      <c r="O36" s="208">
        <f t="shared" si="11"/>
        <v>0</v>
      </c>
      <c r="P36" s="208">
        <f t="shared" si="11"/>
        <v>0</v>
      </c>
      <c r="Q36" s="208">
        <f t="shared" si="11"/>
        <v>0</v>
      </c>
      <c r="R36" s="208">
        <f t="shared" si="11"/>
        <v>0</v>
      </c>
      <c r="S36" s="208">
        <f t="shared" si="11"/>
        <v>0</v>
      </c>
      <c r="T36" s="275" t="s">
        <v>270</v>
      </c>
      <c r="U36" s="204" t="s">
        <v>152</v>
      </c>
    </row>
    <row r="37" spans="1:21" ht="14.65" customHeight="1" x14ac:dyDescent="0.35">
      <c r="A37" s="204"/>
      <c r="B37" s="57" t="s">
        <v>271</v>
      </c>
      <c r="C37" s="208">
        <f>IF($C$28="ROI",C36*C14,IF($C$28="NI",C36*C19))</f>
        <v>0</v>
      </c>
      <c r="D37" s="208">
        <f t="shared" ref="D37:S37" si="12">IF($C$28="ROI",D36*D14,IF($C$28="NI",D36*D19))</f>
        <v>0</v>
      </c>
      <c r="E37" s="208">
        <f t="shared" si="12"/>
        <v>0</v>
      </c>
      <c r="F37" s="208">
        <f t="shared" si="12"/>
        <v>0</v>
      </c>
      <c r="G37" s="208">
        <f t="shared" si="12"/>
        <v>0</v>
      </c>
      <c r="H37" s="208">
        <f t="shared" si="12"/>
        <v>0</v>
      </c>
      <c r="I37" s="208">
        <f t="shared" si="12"/>
        <v>0</v>
      </c>
      <c r="J37" s="208">
        <f t="shared" si="12"/>
        <v>0</v>
      </c>
      <c r="K37" s="208">
        <f t="shared" si="12"/>
        <v>0</v>
      </c>
      <c r="L37" s="208">
        <f t="shared" si="12"/>
        <v>0</v>
      </c>
      <c r="M37" s="208">
        <f t="shared" si="12"/>
        <v>0</v>
      </c>
      <c r="N37" s="208">
        <f t="shared" si="12"/>
        <v>0</v>
      </c>
      <c r="O37" s="208">
        <f t="shared" si="12"/>
        <v>0</v>
      </c>
      <c r="P37" s="208">
        <f t="shared" si="12"/>
        <v>0</v>
      </c>
      <c r="Q37" s="208">
        <f t="shared" si="12"/>
        <v>0</v>
      </c>
      <c r="R37" s="208">
        <f t="shared" si="12"/>
        <v>0</v>
      </c>
      <c r="S37" s="208">
        <f t="shared" si="12"/>
        <v>0</v>
      </c>
      <c r="T37" s="276">
        <f>ABS(SUM(C37:S37))</f>
        <v>0</v>
      </c>
      <c r="U37" s="204" t="s">
        <v>152</v>
      </c>
    </row>
    <row r="38" spans="1:21" ht="14.65" customHeight="1" x14ac:dyDescent="0.35">
      <c r="A38" s="204"/>
      <c r="T38" s="203"/>
      <c r="U38" s="204" t="s">
        <v>152</v>
      </c>
    </row>
    <row r="39" spans="1:21" ht="14.65" customHeight="1" x14ac:dyDescent="0.35">
      <c r="A39" s="204"/>
      <c r="C39" s="277" t="s">
        <v>272</v>
      </c>
      <c r="D39" s="277" t="s">
        <v>273</v>
      </c>
      <c r="E39" s="277" t="s">
        <v>274</v>
      </c>
      <c r="F39" s="277" t="s">
        <v>275</v>
      </c>
      <c r="G39" s="277" t="s">
        <v>276</v>
      </c>
      <c r="H39" s="277" t="s">
        <v>277</v>
      </c>
      <c r="I39" s="277" t="s">
        <v>278</v>
      </c>
      <c r="J39" s="277" t="s">
        <v>151</v>
      </c>
      <c r="T39" s="203"/>
    </row>
    <row r="40" spans="1:21" ht="14.65" customHeight="1" x14ac:dyDescent="0.35">
      <c r="A40" s="204"/>
      <c r="B40" s="57" t="s">
        <v>279</v>
      </c>
      <c r="C40" s="278">
        <f>IF(C28="ROI",D33*D$14/SUMIF($I$31:$S$31,"&lt;="&amp;$C29+5,$I$12:$S$12),IF(C28="NI",D33*D$19/SUMIF($I$31:$S$31,"&lt;="&amp;$C29+5,$I$17:$S$17)))</f>
        <v>0</v>
      </c>
      <c r="D40" s="278">
        <f>IF(C28="ROI",E33*E$14/SUMIF($I$31:$S$31,"&lt;="&amp;$C29+5,$I$12:$S$12),IF(C28="NI",E33*E$19/SUMIF($I$31:$S$31,"&lt;="&amp;$C29+5,$I$17:$S$17)))</f>
        <v>0</v>
      </c>
      <c r="E40" s="278">
        <f>IF(C28="ROI",F33*F$14/SUMIF($I$31:$S$31,"&lt;="&amp;$C29+5,$I$12:$S$12),IF(C28="NI",F33*F$19/SUMIF($I$31:$S$31,"&lt;="&amp;$C29+5,$I$17:$S$17)))</f>
        <v>0</v>
      </c>
      <c r="F40" s="278">
        <f>IF(C28="ROI",G33*G$14/SUMIF($I$31:$S$31,"&lt;="&amp;$C29+5,$I$12:$S$12),IF(C28="NI",G33*G$19/SUMIF($I$31:$S$31,"&lt;="&amp;$C29+5,$I$17:$S$17)))</f>
        <v>0</v>
      </c>
      <c r="G40" s="278">
        <f>IF(C28="ROI",H33*H$14/SUMIF($I$31:$S$31,"&lt;="&amp;$C29+5,$I$12:$S$12),IF(C28="NI",H33*H$19/SUMIF($I$31:$S$31,"&lt;="&amp;$C29+5,$I$17:$S$17)))</f>
        <v>0</v>
      </c>
      <c r="H40" s="278">
        <f>IF(C28="ROI",I33*I$14/SUMIF($I$31:$S$31,"&lt;="&amp;$C29+5,$I$12:$S$12),IF(C28="NI",I33*I$19/SUMIF($I$31:$S$31,"&lt;="&amp;$C29+5,$I$17:$S$17)))</f>
        <v>0</v>
      </c>
      <c r="I40" s="278">
        <f>IF(C28="ROI",SUMPRODUCT($F$14:$S$14,F34:S34)/SUMIF(I31:S31,"&lt;="&amp;C29+5,$I$12:$S$12),IF(C28="NI",SUMPRODUCT($F$19:$S$19,F34:S34)/SUMIF(I31:S31,"&lt;="&amp;C29+5,$I$17:$S$17)))</f>
        <v>0</v>
      </c>
      <c r="J40" s="279">
        <f>SUM(C40:I40)</f>
        <v>0</v>
      </c>
      <c r="T40" s="203"/>
      <c r="U40" s="204" t="s">
        <v>152</v>
      </c>
    </row>
    <row r="41" spans="1:21" ht="14.65" customHeight="1" x14ac:dyDescent="0.35">
      <c r="A41" s="204"/>
      <c r="C41" s="280"/>
      <c r="D41" s="280"/>
      <c r="E41" s="280"/>
      <c r="F41" s="280"/>
      <c r="G41" s="280"/>
      <c r="H41" s="280"/>
      <c r="I41" s="280"/>
      <c r="J41" s="280"/>
      <c r="K41" s="280"/>
      <c r="L41" s="280"/>
      <c r="T41" s="203"/>
    </row>
    <row r="42" spans="1:21" ht="14.65" customHeight="1" x14ac:dyDescent="0.35">
      <c r="A42" s="204"/>
      <c r="T42" s="203"/>
    </row>
    <row r="43" spans="1:21" ht="14.65" customHeight="1" x14ac:dyDescent="0.35">
      <c r="A43" s="204"/>
      <c r="T43" s="203"/>
    </row>
    <row r="44" spans="1:21" ht="14.65" customHeight="1" x14ac:dyDescent="0.35">
      <c r="A44" s="204"/>
      <c r="B44" s="206" t="s">
        <v>280</v>
      </c>
      <c r="T44" s="203"/>
    </row>
    <row r="45" spans="1:21" ht="14.65" customHeight="1" x14ac:dyDescent="0.35">
      <c r="A45" s="204"/>
      <c r="B45" s="57" t="s">
        <v>148</v>
      </c>
      <c r="C45" s="207">
        <v>5</v>
      </c>
      <c r="D45" s="202" t="s">
        <v>149</v>
      </c>
      <c r="T45" s="203"/>
      <c r="U45" s="204" t="s">
        <v>150</v>
      </c>
    </row>
    <row r="46" spans="1:21" ht="14.65" customHeight="1" x14ac:dyDescent="0.35">
      <c r="A46" s="204"/>
      <c r="B46" s="57" t="s">
        <v>265</v>
      </c>
      <c r="C46" s="207">
        <v>0</v>
      </c>
      <c r="D46" s="202" t="s">
        <v>266</v>
      </c>
      <c r="T46" s="203"/>
      <c r="U46" s="204" t="s">
        <v>150</v>
      </c>
    </row>
    <row r="47" spans="1:21" ht="14.65" customHeight="1" x14ac:dyDescent="0.35">
      <c r="A47" s="204"/>
      <c r="C47" s="57">
        <v>0</v>
      </c>
      <c r="D47" s="57">
        <v>1</v>
      </c>
      <c r="E47" s="57">
        <v>2</v>
      </c>
      <c r="F47" s="57">
        <v>3</v>
      </c>
      <c r="G47" s="57">
        <v>4</v>
      </c>
      <c r="H47" s="57">
        <v>5</v>
      </c>
      <c r="I47" s="57">
        <v>6</v>
      </c>
      <c r="J47" s="57">
        <v>7</v>
      </c>
      <c r="K47" s="57">
        <v>8</v>
      </c>
      <c r="L47" s="57">
        <v>9</v>
      </c>
      <c r="M47" s="57">
        <v>10</v>
      </c>
      <c r="N47" s="57">
        <v>11</v>
      </c>
      <c r="O47" s="57">
        <v>12</v>
      </c>
      <c r="P47" s="57">
        <v>13</v>
      </c>
      <c r="Q47" s="57">
        <v>14</v>
      </c>
      <c r="R47" s="57">
        <v>15</v>
      </c>
      <c r="S47" s="57">
        <v>16</v>
      </c>
      <c r="T47" s="203"/>
    </row>
    <row r="48" spans="1:21" ht="14.65" customHeight="1" x14ac:dyDescent="0.35">
      <c r="A48" s="204"/>
      <c r="C48" s="270" t="s">
        <v>135</v>
      </c>
      <c r="D48" s="270" t="s">
        <v>136</v>
      </c>
      <c r="E48" s="270" t="s">
        <v>137</v>
      </c>
      <c r="F48" s="270" t="s">
        <v>138</v>
      </c>
      <c r="G48" s="270" t="s">
        <v>139</v>
      </c>
      <c r="H48" s="270" t="s">
        <v>140</v>
      </c>
      <c r="I48" s="57" t="s">
        <v>141</v>
      </c>
      <c r="J48" s="57" t="s">
        <v>142</v>
      </c>
      <c r="K48" s="57" t="s">
        <v>143</v>
      </c>
      <c r="L48" s="57" t="s">
        <v>144</v>
      </c>
      <c r="M48" s="57" t="s">
        <v>145</v>
      </c>
      <c r="N48" s="57" t="s">
        <v>146</v>
      </c>
      <c r="O48" s="57" t="s">
        <v>147</v>
      </c>
      <c r="P48" s="57" t="s">
        <v>251</v>
      </c>
      <c r="Q48" s="57" t="s">
        <v>252</v>
      </c>
      <c r="R48" s="57" t="s">
        <v>253</v>
      </c>
      <c r="S48" s="57" t="s">
        <v>254</v>
      </c>
      <c r="T48" s="203" t="s">
        <v>151</v>
      </c>
    </row>
    <row r="49" spans="1:21" ht="14.65" customHeight="1" x14ac:dyDescent="0.35">
      <c r="A49" s="204"/>
      <c r="B49" s="57" t="s">
        <v>267</v>
      </c>
      <c r="C49" s="207">
        <v>0</v>
      </c>
      <c r="D49" s="207">
        <v>0</v>
      </c>
      <c r="E49" s="207">
        <v>0</v>
      </c>
      <c r="F49" s="207">
        <v>0</v>
      </c>
      <c r="G49" s="207">
        <v>0</v>
      </c>
      <c r="H49" s="207">
        <v>0</v>
      </c>
      <c r="I49" s="207">
        <v>0</v>
      </c>
      <c r="T49" s="203"/>
      <c r="U49" s="204" t="s">
        <v>150</v>
      </c>
    </row>
    <row r="50" spans="1:21" ht="14.65" customHeight="1" x14ac:dyDescent="0.35">
      <c r="A50" s="204"/>
      <c r="B50" s="57" t="s">
        <v>268</v>
      </c>
      <c r="C50" s="208">
        <f>IF(C47=$C45+6,-$C46,0)</f>
        <v>0</v>
      </c>
      <c r="D50" s="208">
        <f t="shared" ref="D50:S50" si="13">IF(D47=$C45+6,-$C46,0)</f>
        <v>0</v>
      </c>
      <c r="E50" s="208">
        <f t="shared" si="13"/>
        <v>0</v>
      </c>
      <c r="F50" s="208">
        <f t="shared" si="13"/>
        <v>0</v>
      </c>
      <c r="G50" s="208">
        <f t="shared" si="13"/>
        <v>0</v>
      </c>
      <c r="H50" s="208">
        <f t="shared" si="13"/>
        <v>0</v>
      </c>
      <c r="I50" s="208">
        <f t="shared" si="13"/>
        <v>0</v>
      </c>
      <c r="J50" s="208">
        <f t="shared" si="13"/>
        <v>0</v>
      </c>
      <c r="K50" s="208">
        <f t="shared" si="13"/>
        <v>0</v>
      </c>
      <c r="L50" s="208">
        <f t="shared" si="13"/>
        <v>0</v>
      </c>
      <c r="M50" s="208">
        <f t="shared" si="13"/>
        <v>0</v>
      </c>
      <c r="N50" s="208">
        <f t="shared" si="13"/>
        <v>0</v>
      </c>
      <c r="O50" s="208">
        <f t="shared" si="13"/>
        <v>0</v>
      </c>
      <c r="P50" s="208">
        <f t="shared" si="13"/>
        <v>0</v>
      </c>
      <c r="Q50" s="208">
        <f t="shared" si="13"/>
        <v>0</v>
      </c>
      <c r="R50" s="208">
        <f t="shared" si="13"/>
        <v>0</v>
      </c>
      <c r="S50" s="208">
        <f t="shared" si="13"/>
        <v>0</v>
      </c>
      <c r="T50" s="203"/>
      <c r="U50" s="204" t="s">
        <v>152</v>
      </c>
    </row>
    <row r="51" spans="1:21" ht="14.65" customHeight="1" x14ac:dyDescent="0.35">
      <c r="A51" s="204"/>
      <c r="B51" s="57" t="s">
        <v>153</v>
      </c>
      <c r="C51" s="208"/>
      <c r="D51" s="208"/>
      <c r="E51" s="208"/>
      <c r="F51" s="208"/>
      <c r="G51" s="208"/>
      <c r="H51" s="208"/>
      <c r="I51" s="208">
        <f>IF($C$28="ROI",IF(I47&lt;=$C45+5,-$J56/I$13,0),IF($C$28="NI",IF(I47&lt;=$C45+5,-$J56/I$18,0)))</f>
        <v>0</v>
      </c>
      <c r="J51" s="208">
        <f>IF($C$28="ROI",IF(J47&lt;=$C45+5,-$J56/J$13,0),IF($C$28="NI",IF(J47&lt;=$C45+5,-$J56/J$18,0)))</f>
        <v>0</v>
      </c>
      <c r="K51" s="208">
        <f>IF($C$28="ROI",IF(K47&lt;=$C45+5,-$J56/K$13,0),IF($C$28="NI",IF(K47&lt;=$C45+5,-$J56/K$18,0)))</f>
        <v>0</v>
      </c>
      <c r="L51" s="208">
        <f>IF($C$28="ROI",IF(L47&lt;=$C45+5,-$J56/L$13,0),IF($C$28="NI",IF(L47&lt;=$C45+5,-$J56/L$18,0)))</f>
        <v>0</v>
      </c>
      <c r="M51" s="208">
        <f t="shared" ref="M51:S51" si="14">IF($C$28="ROI",IF(M47&lt;=$C45+5,-$J56/M$13,0),IF($C$28="NI",IF(M47&lt;=$C45+5,-$J56/M$18,0)))</f>
        <v>0</v>
      </c>
      <c r="N51" s="208">
        <f t="shared" si="14"/>
        <v>0</v>
      </c>
      <c r="O51" s="208">
        <f t="shared" si="14"/>
        <v>0</v>
      </c>
      <c r="P51" s="208">
        <f t="shared" si="14"/>
        <v>0</v>
      </c>
      <c r="Q51" s="208">
        <f t="shared" si="14"/>
        <v>0</v>
      </c>
      <c r="R51" s="208">
        <f t="shared" si="14"/>
        <v>0</v>
      </c>
      <c r="S51" s="208">
        <f t="shared" si="14"/>
        <v>0</v>
      </c>
      <c r="T51" s="203"/>
      <c r="U51" s="204" t="s">
        <v>152</v>
      </c>
    </row>
    <row r="52" spans="1:21" ht="14.65" customHeight="1" x14ac:dyDescent="0.35">
      <c r="A52" s="204"/>
      <c r="B52" s="57" t="s">
        <v>269</v>
      </c>
      <c r="C52" s="208">
        <f>SUM(C49:C51)</f>
        <v>0</v>
      </c>
      <c r="D52" s="208">
        <f t="shared" ref="D52:S52" si="15">SUM(D49:D51)</f>
        <v>0</v>
      </c>
      <c r="E52" s="208">
        <f t="shared" si="15"/>
        <v>0</v>
      </c>
      <c r="F52" s="208">
        <f t="shared" si="15"/>
        <v>0</v>
      </c>
      <c r="G52" s="208">
        <f t="shared" si="15"/>
        <v>0</v>
      </c>
      <c r="H52" s="208">
        <f t="shared" si="15"/>
        <v>0</v>
      </c>
      <c r="I52" s="208">
        <f t="shared" si="15"/>
        <v>0</v>
      </c>
      <c r="J52" s="208">
        <f t="shared" si="15"/>
        <v>0</v>
      </c>
      <c r="K52" s="208">
        <f t="shared" si="15"/>
        <v>0</v>
      </c>
      <c r="L52" s="208">
        <f t="shared" si="15"/>
        <v>0</v>
      </c>
      <c r="M52" s="208">
        <f t="shared" si="15"/>
        <v>0</v>
      </c>
      <c r="N52" s="208">
        <f t="shared" si="15"/>
        <v>0</v>
      </c>
      <c r="O52" s="208">
        <f t="shared" si="15"/>
        <v>0</v>
      </c>
      <c r="P52" s="208">
        <f t="shared" si="15"/>
        <v>0</v>
      </c>
      <c r="Q52" s="208">
        <f t="shared" si="15"/>
        <v>0</v>
      </c>
      <c r="R52" s="208">
        <f t="shared" si="15"/>
        <v>0</v>
      </c>
      <c r="S52" s="208">
        <f t="shared" si="15"/>
        <v>0</v>
      </c>
      <c r="T52" s="275" t="s">
        <v>270</v>
      </c>
      <c r="U52" s="204" t="s">
        <v>152</v>
      </c>
    </row>
    <row r="53" spans="1:21" ht="14.65" customHeight="1" x14ac:dyDescent="0.35">
      <c r="A53" s="204"/>
      <c r="B53" s="57" t="s">
        <v>271</v>
      </c>
      <c r="C53" s="208">
        <f>IF($C$28="ROI",C52*C14,IF($C$28="NI",C52*C19))</f>
        <v>0</v>
      </c>
      <c r="D53" s="208">
        <f t="shared" ref="D53:S53" si="16">IF($C$28="ROI",D52*D14,IF($C$28="NI",D52*D19))</f>
        <v>0</v>
      </c>
      <c r="E53" s="208">
        <f t="shared" si="16"/>
        <v>0</v>
      </c>
      <c r="F53" s="208">
        <f t="shared" si="16"/>
        <v>0</v>
      </c>
      <c r="G53" s="208">
        <f t="shared" si="16"/>
        <v>0</v>
      </c>
      <c r="H53" s="208">
        <f t="shared" si="16"/>
        <v>0</v>
      </c>
      <c r="I53" s="208">
        <f t="shared" si="16"/>
        <v>0</v>
      </c>
      <c r="J53" s="208">
        <f t="shared" si="16"/>
        <v>0</v>
      </c>
      <c r="K53" s="208">
        <f t="shared" si="16"/>
        <v>0</v>
      </c>
      <c r="L53" s="208">
        <f t="shared" si="16"/>
        <v>0</v>
      </c>
      <c r="M53" s="208">
        <f t="shared" si="16"/>
        <v>0</v>
      </c>
      <c r="N53" s="208">
        <f t="shared" si="16"/>
        <v>0</v>
      </c>
      <c r="O53" s="208">
        <f t="shared" si="16"/>
        <v>0</v>
      </c>
      <c r="P53" s="208">
        <f t="shared" si="16"/>
        <v>0</v>
      </c>
      <c r="Q53" s="208">
        <f t="shared" si="16"/>
        <v>0</v>
      </c>
      <c r="R53" s="208">
        <f t="shared" si="16"/>
        <v>0</v>
      </c>
      <c r="S53" s="208">
        <f t="shared" si="16"/>
        <v>0</v>
      </c>
      <c r="T53" s="281">
        <v>0</v>
      </c>
      <c r="U53" s="204" t="s">
        <v>152</v>
      </c>
    </row>
    <row r="54" spans="1:21" ht="14.65" customHeight="1" x14ac:dyDescent="0.35">
      <c r="A54" s="204"/>
      <c r="C54" s="282"/>
      <c r="D54" s="282"/>
      <c r="E54" s="282"/>
      <c r="F54" s="282"/>
      <c r="G54" s="282"/>
      <c r="H54" s="282"/>
      <c r="I54" s="282"/>
      <c r="J54" s="282"/>
      <c r="K54" s="282"/>
      <c r="L54" s="282"/>
      <c r="M54" s="282"/>
      <c r="N54" s="282"/>
      <c r="O54" s="282"/>
      <c r="P54" s="282"/>
      <c r="Q54" s="282"/>
      <c r="R54" s="282"/>
      <c r="S54" s="282"/>
      <c r="T54" s="281"/>
      <c r="U54" s="204" t="s">
        <v>152</v>
      </c>
    </row>
    <row r="55" spans="1:21" ht="14.65" customHeight="1" x14ac:dyDescent="0.35">
      <c r="A55" s="204"/>
      <c r="C55" s="277" t="s">
        <v>272</v>
      </c>
      <c r="D55" s="277" t="s">
        <v>273</v>
      </c>
      <c r="E55" s="277" t="s">
        <v>274</v>
      </c>
      <c r="F55" s="277" t="s">
        <v>275</v>
      </c>
      <c r="G55" s="277" t="s">
        <v>276</v>
      </c>
      <c r="H55" s="277" t="s">
        <v>277</v>
      </c>
      <c r="I55" s="277" t="s">
        <v>278</v>
      </c>
      <c r="J55" s="277" t="s">
        <v>151</v>
      </c>
      <c r="T55" s="203"/>
    </row>
    <row r="56" spans="1:21" ht="14.65" customHeight="1" x14ac:dyDescent="0.35">
      <c r="A56" s="204"/>
      <c r="B56" s="57" t="s">
        <v>279</v>
      </c>
      <c r="C56" s="278">
        <f>IF(C28="ROI",D49*D$14/SUMIF($I$47:$S$47,"&lt;="&amp;$C45+5,$I$12:$S$12),IF(C28="NI",D49*D$19/SUMIF($I$47:$S$47,"&lt;="&amp;$C45+5,$I$17:$S$17)))</f>
        <v>0</v>
      </c>
      <c r="D56" s="278">
        <f>IF(C28="ROI",E49*E$14/SUMIF($I$47:$S$47,"&lt;="&amp;$C45+5,$I$12:$S$12),IF(C28="NI",E49*E$19/SUMIF($I$47:$S$47,"&lt;="&amp;$C45+5,$I$17:$S$17)))</f>
        <v>0</v>
      </c>
      <c r="E56" s="278">
        <f>IF(C28="ROI",F49*F$14/SUMIF($I$47:$S$47,"&lt;="&amp;$C45+5,$I$12:$S$12),IF(C28="NI",F49*F$19/SUMIF($I$47:$S$47,"&lt;="&amp;$C45+5,$I$17:$S$17)))</f>
        <v>0</v>
      </c>
      <c r="F56" s="278">
        <f>IF(C28="ROI",G49*G$14/SUMIF($I$47:$S$47,"&lt;="&amp;$C45+5,$I$12:$S$12),IF(C28="NI",G49*G$19/SUMIF($I$47:$S$47,"&lt;="&amp;$C45+5,$I$17:$S$17)))</f>
        <v>0</v>
      </c>
      <c r="G56" s="278">
        <f>IF(C28="ROI",H49*H$14/SUMIF($I$47:$S$47,"&lt;="&amp;$C45+5,$I$12:$S$12),IF(C28="NI",H49*H$19/SUMIF($I$47:$S$47,"&lt;="&amp;$C45+5,$I$17:$S$17)))</f>
        <v>0</v>
      </c>
      <c r="H56" s="278">
        <f>IF(C28="ROI",I49*I$14/SUMIF($I$47:$S$47,"&lt;="&amp;$C45+5,$I$12:$S$12),IF(C28="NI",I49*I$19/SUMIF($I$47:$S$47,"&lt;="&amp;$C45+5,$I$17:$S$17)))</f>
        <v>0</v>
      </c>
      <c r="I56" s="278">
        <f>IF(C28="ROI",SUMPRODUCT($F$14:$S$14,F50:S50)/SUMIF(I47:S47,"&lt;="&amp;C45+5,$I$12:$S$12),IF(C28="NI",SUMPRODUCT($F$19:$S$19,F50:S50)/SUMIF(I47:S47,"&lt;="&amp;C45+5,$I$17:$S$17)))</f>
        <v>0</v>
      </c>
      <c r="J56" s="279">
        <f>SUM(C56:I56)</f>
        <v>0</v>
      </c>
      <c r="T56" s="203"/>
      <c r="U56" s="204" t="s">
        <v>152</v>
      </c>
    </row>
    <row r="57" spans="1:21" ht="14.65" customHeight="1" x14ac:dyDescent="0.35">
      <c r="A57" s="204"/>
      <c r="F57" s="280"/>
      <c r="I57" s="280"/>
      <c r="T57" s="203"/>
    </row>
    <row r="58" spans="1:21" ht="14.65" customHeight="1" x14ac:dyDescent="0.35">
      <c r="A58" s="204"/>
      <c r="E58" s="283"/>
      <c r="T58" s="203"/>
    </row>
    <row r="59" spans="1:21" ht="14.65" customHeight="1" x14ac:dyDescent="0.35">
      <c r="A59" s="204"/>
      <c r="B59" s="206" t="s">
        <v>281</v>
      </c>
      <c r="T59" s="203"/>
    </row>
    <row r="60" spans="1:21" ht="15" customHeight="1" thickBot="1" x14ac:dyDescent="0.4">
      <c r="A60" s="204"/>
      <c r="T60" s="203"/>
    </row>
    <row r="61" spans="1:21" ht="14.65" customHeight="1" x14ac:dyDescent="0.35">
      <c r="A61" s="284"/>
      <c r="B61" s="285" t="s">
        <v>282</v>
      </c>
      <c r="C61" s="286" t="s">
        <v>283</v>
      </c>
      <c r="D61" s="287"/>
      <c r="T61" s="203"/>
    </row>
    <row r="62" spans="1:21" ht="14.65" customHeight="1" x14ac:dyDescent="0.35">
      <c r="A62" s="284"/>
      <c r="B62" s="288" t="s">
        <v>284</v>
      </c>
      <c r="C62" s="289" t="s">
        <v>141</v>
      </c>
      <c r="D62" s="290"/>
      <c r="T62" s="203"/>
    </row>
    <row r="63" spans="1:21" ht="14.65" customHeight="1" x14ac:dyDescent="0.35">
      <c r="A63" s="284"/>
      <c r="B63" s="288" t="s">
        <v>262</v>
      </c>
      <c r="C63" s="291">
        <f>J40</f>
        <v>0</v>
      </c>
      <c r="D63" s="290"/>
      <c r="T63" s="203"/>
    </row>
    <row r="64" spans="1:21" ht="14.65" customHeight="1" x14ac:dyDescent="0.35">
      <c r="A64" s="284"/>
      <c r="B64" s="288" t="s">
        <v>280</v>
      </c>
      <c r="C64" s="291">
        <f>J56</f>
        <v>0</v>
      </c>
      <c r="D64" s="290"/>
      <c r="T64" s="203"/>
    </row>
    <row r="65" spans="1:20" ht="14.65" customHeight="1" x14ac:dyDescent="0.35">
      <c r="A65" s="284"/>
      <c r="B65" s="288" t="s">
        <v>285</v>
      </c>
      <c r="C65" s="1"/>
      <c r="D65" s="290"/>
      <c r="T65" s="203"/>
    </row>
    <row r="66" spans="1:20" ht="14.65" customHeight="1" x14ac:dyDescent="0.35">
      <c r="A66" s="284"/>
      <c r="B66" s="288"/>
      <c r="C66" s="1"/>
      <c r="D66" s="290"/>
      <c r="T66" s="203"/>
    </row>
    <row r="67" spans="1:20" ht="15" customHeight="1" thickBot="1" x14ac:dyDescent="0.4">
      <c r="A67" s="284"/>
      <c r="B67" s="292" t="s">
        <v>286</v>
      </c>
      <c r="C67" s="293">
        <f>SUM(C63:C64)</f>
        <v>0</v>
      </c>
      <c r="D67" s="290"/>
      <c r="T67" s="203"/>
    </row>
    <row r="68" spans="1:20" ht="15.4" customHeight="1" thickTop="1" thickBot="1" x14ac:dyDescent="0.4">
      <c r="A68" s="284"/>
      <c r="B68" s="294" t="s">
        <v>287</v>
      </c>
      <c r="C68" s="295">
        <f>IF(C24="YES",C67*(1+C6),IF(C22="YES",C23*(1+C6),0))</f>
        <v>0</v>
      </c>
      <c r="D68" s="296"/>
      <c r="T68" s="203"/>
    </row>
    <row r="69" spans="1:20" ht="15.4" customHeight="1" thickTop="1" thickBot="1" x14ac:dyDescent="0.4">
      <c r="A69" s="297"/>
      <c r="B69" s="298"/>
      <c r="C69" s="299"/>
      <c r="D69" s="300"/>
      <c r="E69" s="301"/>
      <c r="T69" s="203"/>
    </row>
    <row r="70" spans="1:20" ht="15" customHeight="1" thickBot="1" x14ac:dyDescent="0.4">
      <c r="A70" s="210"/>
      <c r="B70" s="302"/>
      <c r="C70" s="302"/>
      <c r="D70" s="302"/>
      <c r="E70" s="302"/>
      <c r="F70" s="211"/>
      <c r="G70" s="211"/>
      <c r="H70" s="211"/>
      <c r="I70" s="211"/>
      <c r="J70" s="211"/>
      <c r="K70" s="211"/>
      <c r="L70" s="211"/>
      <c r="M70" s="211"/>
      <c r="N70" s="211"/>
      <c r="O70" s="211"/>
      <c r="P70" s="211"/>
      <c r="Q70" s="211"/>
      <c r="R70" s="211"/>
      <c r="S70" s="211"/>
      <c r="T70" s="212"/>
    </row>
    <row r="73" spans="1:20" ht="14.65" customHeight="1" x14ac:dyDescent="0.35">
      <c r="C73" s="57" t="s">
        <v>13</v>
      </c>
    </row>
  </sheetData>
  <mergeCells count="1">
    <mergeCell ref="B3:M3"/>
  </mergeCells>
  <conditionalFormatting sqref="T37">
    <cfRule type="cellIs" dxfId="6" priority="1" operator="greaterThan">
      <formula>0.5</formula>
    </cfRule>
  </conditionalFormatting>
  <dataValidations count="2">
    <dataValidation type="list" allowBlank="1" showInputMessage="1" showErrorMessage="1" sqref="C24 C22" xr:uid="{67C23E66-0D77-472A-B7EA-C1CCD214DF3E}">
      <formula1>"YES, NO"</formula1>
    </dataValidation>
    <dataValidation type="list" allowBlank="1" showInputMessage="1" showErrorMessage="1" sqref="C28" xr:uid="{C1E37850-3F06-455E-BB7F-3C43BE276865}">
      <formula1>"ROI, NI"</formula1>
    </dataValidation>
  </dataValida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9C8A-B2F5-47E2-AFFA-4DA5174C70D4}">
  <dimension ref="A1:AD106"/>
  <sheetViews>
    <sheetView zoomScale="85" zoomScaleNormal="85" workbookViewId="0"/>
  </sheetViews>
  <sheetFormatPr defaultColWidth="9.1796875" defaultRowHeight="14.65" customHeight="1" x14ac:dyDescent="0.25"/>
  <cols>
    <col min="1" max="1" width="9.26953125" style="8" customWidth="1"/>
    <col min="2" max="2" width="49.54296875" style="8" customWidth="1"/>
    <col min="3" max="3" width="11.26953125" style="8" customWidth="1"/>
    <col min="4" max="4" width="11.54296875" style="8" customWidth="1"/>
    <col min="5" max="5" width="10.54296875" style="8" customWidth="1"/>
    <col min="6" max="11" width="9.7265625" style="8" customWidth="1"/>
    <col min="12" max="12" width="8.7265625" style="8" customWidth="1"/>
    <col min="13" max="16384" width="9.1796875" style="8"/>
  </cols>
  <sheetData>
    <row r="1" spans="1:20" ht="18.399999999999999" customHeight="1" x14ac:dyDescent="0.45">
      <c r="A1" s="201" t="s">
        <v>293</v>
      </c>
      <c r="B1" s="202"/>
      <c r="T1" s="209"/>
    </row>
    <row r="2" spans="1:20" ht="14.65" customHeight="1" x14ac:dyDescent="0.35">
      <c r="A2" s="303"/>
      <c r="B2" s="202"/>
      <c r="T2" s="209"/>
    </row>
    <row r="3" spans="1:20" ht="44.25" customHeight="1" x14ac:dyDescent="0.35">
      <c r="A3" s="303"/>
      <c r="B3" s="414" t="s">
        <v>294</v>
      </c>
      <c r="C3" s="414"/>
      <c r="D3" s="414"/>
      <c r="E3" s="414"/>
      <c r="F3" s="414"/>
      <c r="G3" s="414"/>
      <c r="H3" s="414"/>
      <c r="I3" s="414"/>
      <c r="J3" s="414"/>
      <c r="K3" s="414"/>
      <c r="L3" s="414"/>
      <c r="M3" s="414"/>
      <c r="T3" s="209"/>
    </row>
    <row r="4" spans="1:20" ht="14.65" customHeight="1" x14ac:dyDescent="0.35">
      <c r="A4" s="303"/>
      <c r="B4" s="202"/>
      <c r="C4" s="270" t="s">
        <v>135</v>
      </c>
      <c r="D4" s="215" t="s">
        <v>136</v>
      </c>
      <c r="E4" s="215" t="s">
        <v>137</v>
      </c>
      <c r="F4" s="223" t="s">
        <v>138</v>
      </c>
      <c r="G4" s="223" t="s">
        <v>139</v>
      </c>
      <c r="H4" s="223" t="s">
        <v>140</v>
      </c>
      <c r="I4" s="223" t="s">
        <v>141</v>
      </c>
      <c r="J4" s="223" t="s">
        <v>142</v>
      </c>
      <c r="K4" s="223" t="s">
        <v>143</v>
      </c>
      <c r="L4" s="223" t="s">
        <v>144</v>
      </c>
      <c r="M4" s="223" t="s">
        <v>145</v>
      </c>
      <c r="N4" s="223" t="s">
        <v>146</v>
      </c>
      <c r="O4" s="223" t="s">
        <v>147</v>
      </c>
      <c r="P4" s="223" t="s">
        <v>251</v>
      </c>
      <c r="Q4" s="223" t="s">
        <v>252</v>
      </c>
      <c r="R4" s="223" t="s">
        <v>253</v>
      </c>
      <c r="S4" s="223" t="s">
        <v>254</v>
      </c>
      <c r="T4" s="215"/>
    </row>
    <row r="5" spans="1:20" ht="14.65" customHeight="1" x14ac:dyDescent="0.35">
      <c r="A5" s="303"/>
      <c r="B5" s="57" t="s">
        <v>176</v>
      </c>
      <c r="C5" s="216">
        <v>5.3999999999999999E-2</v>
      </c>
      <c r="D5" s="216">
        <v>5.3999999999999999E-2</v>
      </c>
      <c r="E5" s="216">
        <v>5.3999999999999999E-2</v>
      </c>
      <c r="F5" s="216">
        <v>5.3999999999999999E-2</v>
      </c>
      <c r="G5" s="216">
        <v>5.1700000000000003E-2</v>
      </c>
      <c r="H5" s="216">
        <v>5.1700000000000003E-2</v>
      </c>
      <c r="I5" s="216">
        <v>5.1700000000000003E-2</v>
      </c>
      <c r="J5" s="216">
        <v>5.1700000000000003E-2</v>
      </c>
      <c r="K5" s="216">
        <v>5.1700000000000003E-2</v>
      </c>
      <c r="L5" s="216">
        <v>5.1700000000000003E-2</v>
      </c>
      <c r="M5" s="216">
        <v>5.1700000000000003E-2</v>
      </c>
      <c r="N5" s="216">
        <v>5.1700000000000003E-2</v>
      </c>
      <c r="O5" s="216">
        <v>5.1700000000000003E-2</v>
      </c>
      <c r="P5" s="216">
        <v>5.1700000000000003E-2</v>
      </c>
      <c r="Q5" s="216">
        <v>5.1700000000000003E-2</v>
      </c>
      <c r="R5" s="216">
        <v>5.1700000000000003E-2</v>
      </c>
      <c r="S5" s="216">
        <v>5.1700000000000003E-2</v>
      </c>
      <c r="T5" s="216"/>
    </row>
    <row r="6" spans="1:20" ht="14.65" customHeight="1" x14ac:dyDescent="0.35">
      <c r="A6" s="303"/>
      <c r="B6" s="57" t="s">
        <v>177</v>
      </c>
      <c r="C6" s="216">
        <v>0.02</v>
      </c>
      <c r="D6" s="216">
        <v>0.02</v>
      </c>
      <c r="E6" s="216">
        <v>8.1000000000000003E-2</v>
      </c>
      <c r="F6" s="216">
        <v>5.1999999999999998E-2</v>
      </c>
      <c r="G6" s="216">
        <v>0.02</v>
      </c>
      <c r="H6" s="216">
        <v>0.02</v>
      </c>
      <c r="I6" s="216">
        <v>0.02</v>
      </c>
      <c r="J6" s="216">
        <v>0.02</v>
      </c>
      <c r="K6" s="216">
        <v>0.02</v>
      </c>
      <c r="L6" s="216">
        <v>0.02</v>
      </c>
      <c r="M6" s="216">
        <v>0.02</v>
      </c>
      <c r="N6" s="216">
        <v>0.02</v>
      </c>
      <c r="O6" s="216">
        <v>0.02</v>
      </c>
      <c r="P6" s="216">
        <v>0.02</v>
      </c>
      <c r="Q6" s="216">
        <v>0.02</v>
      </c>
      <c r="R6" s="216">
        <v>0.02</v>
      </c>
      <c r="S6" s="216">
        <v>0.02</v>
      </c>
      <c r="T6" s="216"/>
    </row>
    <row r="7" spans="1:20" ht="14.65" customHeight="1" x14ac:dyDescent="0.35">
      <c r="A7" s="303"/>
      <c r="B7" s="57"/>
      <c r="C7" s="57"/>
      <c r="D7" s="57"/>
      <c r="E7" s="57"/>
      <c r="F7" s="57"/>
      <c r="G7" s="57"/>
      <c r="H7" s="57"/>
      <c r="I7" s="57"/>
      <c r="J7" s="57"/>
      <c r="K7" s="57"/>
      <c r="L7" s="57"/>
      <c r="M7" s="57"/>
      <c r="N7" s="57"/>
      <c r="O7" s="57"/>
      <c r="P7" s="57"/>
      <c r="Q7" s="57"/>
      <c r="R7" s="57"/>
      <c r="S7" s="57"/>
      <c r="T7" s="57"/>
    </row>
    <row r="8" spans="1:20" ht="14.65" customHeight="1" x14ac:dyDescent="0.35">
      <c r="A8" s="303"/>
      <c r="B8" s="57" t="s">
        <v>178</v>
      </c>
      <c r="C8" s="216">
        <v>5.3999999999999999E-2</v>
      </c>
      <c r="D8" s="216">
        <v>5.3999999999999999E-2</v>
      </c>
      <c r="E8" s="216">
        <v>5.3999999999999999E-2</v>
      </c>
      <c r="F8" s="216">
        <v>7.2499999999999995E-2</v>
      </c>
      <c r="G8" s="216">
        <v>7.2499999999999995E-2</v>
      </c>
      <c r="H8" s="216">
        <v>7.2499999999999995E-2</v>
      </c>
      <c r="I8" s="216">
        <v>7.2499999999999995E-2</v>
      </c>
      <c r="J8" s="216">
        <v>7.2499999999999995E-2</v>
      </c>
      <c r="K8" s="216">
        <v>7.2499999999999995E-2</v>
      </c>
      <c r="L8" s="216">
        <v>7.2499999999999995E-2</v>
      </c>
      <c r="M8" s="216">
        <v>7.2499999999999995E-2</v>
      </c>
      <c r="N8" s="216">
        <v>7.2499999999999995E-2</v>
      </c>
      <c r="O8" s="216">
        <v>7.2499999999999995E-2</v>
      </c>
      <c r="P8" s="216">
        <v>7.2499999999999995E-2</v>
      </c>
      <c r="Q8" s="216">
        <v>7.2499999999999995E-2</v>
      </c>
      <c r="R8" s="216">
        <v>7.2499999999999995E-2</v>
      </c>
      <c r="S8" s="216">
        <v>7.2499999999999995E-2</v>
      </c>
      <c r="T8" s="216"/>
    </row>
    <row r="9" spans="1:20" ht="14.65" customHeight="1" x14ac:dyDescent="0.35">
      <c r="A9" s="303"/>
      <c r="B9" s="57" t="s">
        <v>179</v>
      </c>
      <c r="C9" s="216">
        <v>0.02</v>
      </c>
      <c r="D9" s="216">
        <v>0.02</v>
      </c>
      <c r="E9" s="216">
        <v>7.9000000000000001E-2</v>
      </c>
      <c r="F9" s="216">
        <v>6.8000000000000005E-2</v>
      </c>
      <c r="G9" s="216">
        <v>2.1999999999999999E-2</v>
      </c>
      <c r="H9" s="216">
        <v>0.02</v>
      </c>
      <c r="I9" s="216">
        <v>0.02</v>
      </c>
      <c r="J9" s="216">
        <v>0.02</v>
      </c>
      <c r="K9" s="216">
        <v>0.02</v>
      </c>
      <c r="L9" s="216">
        <v>0.02</v>
      </c>
      <c r="M9" s="216">
        <v>0.02</v>
      </c>
      <c r="N9" s="216">
        <v>0.02</v>
      </c>
      <c r="O9" s="216">
        <v>0.02</v>
      </c>
      <c r="P9" s="216">
        <v>0.02</v>
      </c>
      <c r="Q9" s="216">
        <v>0.02</v>
      </c>
      <c r="R9" s="216">
        <v>0.02</v>
      </c>
      <c r="S9" s="216">
        <v>0.02</v>
      </c>
      <c r="T9" s="216"/>
    </row>
    <row r="10" spans="1:20" ht="14.65" customHeight="1" x14ac:dyDescent="0.35">
      <c r="A10" s="303"/>
      <c r="C10" s="205"/>
      <c r="D10" s="205"/>
      <c r="T10" s="209"/>
    </row>
    <row r="11" spans="1:20" ht="14.65" customHeight="1" x14ac:dyDescent="0.35">
      <c r="A11" s="303"/>
      <c r="C11" s="270" t="s">
        <v>135</v>
      </c>
      <c r="D11" s="270" t="s">
        <v>136</v>
      </c>
      <c r="E11" s="270" t="s">
        <v>137</v>
      </c>
      <c r="F11" s="223" t="s">
        <v>138</v>
      </c>
      <c r="G11" s="223" t="s">
        <v>139</v>
      </c>
      <c r="H11" s="223" t="s">
        <v>140</v>
      </c>
      <c r="I11" s="223" t="s">
        <v>141</v>
      </c>
      <c r="J11" s="223" t="s">
        <v>142</v>
      </c>
      <c r="K11" s="223" t="s">
        <v>143</v>
      </c>
      <c r="L11" s="223" t="s">
        <v>144</v>
      </c>
      <c r="M11" s="223" t="s">
        <v>145</v>
      </c>
      <c r="N11" s="223" t="s">
        <v>146</v>
      </c>
      <c r="O11" s="223" t="s">
        <v>147</v>
      </c>
      <c r="P11" s="223" t="s">
        <v>251</v>
      </c>
      <c r="Q11" s="223" t="s">
        <v>252</v>
      </c>
      <c r="R11" s="223" t="s">
        <v>253</v>
      </c>
      <c r="S11" s="223" t="s">
        <v>254</v>
      </c>
      <c r="T11" s="209"/>
    </row>
    <row r="12" spans="1:20" ht="14.65" customHeight="1" x14ac:dyDescent="0.35">
      <c r="A12" s="303"/>
      <c r="B12" s="57" t="s">
        <v>180</v>
      </c>
      <c r="C12" s="217">
        <f t="shared" ref="C12:F13" si="0">D12*(1+C5)</f>
        <v>1.2979391054191955</v>
      </c>
      <c r="D12" s="217">
        <f t="shared" si="0"/>
        <v>1.2314412764888003</v>
      </c>
      <c r="E12" s="217">
        <f t="shared" si="0"/>
        <v>1.1683503572000002</v>
      </c>
      <c r="F12" s="217">
        <f t="shared" si="0"/>
        <v>1.1084918000000001</v>
      </c>
      <c r="G12" s="217">
        <f>H12*(1+G5)</f>
        <v>1.0517000000000001</v>
      </c>
      <c r="H12" s="217">
        <v>1</v>
      </c>
      <c r="I12" s="217">
        <f>H12/(1+I5)</f>
        <v>0.95084149472282964</v>
      </c>
      <c r="J12" s="217">
        <f t="shared" ref="J12:S13" si="1">I12/(1+J5)</f>
        <v>0.90409954808674486</v>
      </c>
      <c r="K12" s="217">
        <f t="shared" si="1"/>
        <v>0.85965536568103529</v>
      </c>
      <c r="L12" s="217">
        <f t="shared" si="1"/>
        <v>0.81739599285065634</v>
      </c>
      <c r="M12" s="217">
        <f t="shared" si="1"/>
        <v>0.77721402762256941</v>
      </c>
      <c r="N12" s="217">
        <f t="shared" si="1"/>
        <v>0.73900734774419452</v>
      </c>
      <c r="O12" s="217">
        <f t="shared" si="1"/>
        <v>0.70267885114024387</v>
      </c>
      <c r="P12" s="217">
        <f t="shared" si="1"/>
        <v>0.66813620912831018</v>
      </c>
      <c r="Q12" s="217">
        <f t="shared" si="1"/>
        <v>0.63529163176600756</v>
      </c>
      <c r="R12" s="217">
        <f t="shared" si="1"/>
        <v>0.60406164473329615</v>
      </c>
      <c r="S12" s="217">
        <f t="shared" si="1"/>
        <v>0.57436687718293822</v>
      </c>
      <c r="T12" s="209"/>
    </row>
    <row r="13" spans="1:20" ht="14.65" customHeight="1" x14ac:dyDescent="0.35">
      <c r="A13" s="303"/>
      <c r="B13" s="57" t="s">
        <v>181</v>
      </c>
      <c r="C13" s="217">
        <f t="shared" si="0"/>
        <v>1.206818472096</v>
      </c>
      <c r="D13" s="217">
        <f t="shared" si="0"/>
        <v>1.1831553647999999</v>
      </c>
      <c r="E13" s="217">
        <f t="shared" si="0"/>
        <v>1.1599562399999999</v>
      </c>
      <c r="F13" s="217">
        <f t="shared" si="0"/>
        <v>1.07304</v>
      </c>
      <c r="G13" s="217">
        <f>H13*(1+G6)</f>
        <v>1.02</v>
      </c>
      <c r="H13" s="217">
        <v>1</v>
      </c>
      <c r="I13" s="217">
        <f>H13/(1+I6)</f>
        <v>0.98039215686274506</v>
      </c>
      <c r="J13" s="217">
        <f t="shared" si="1"/>
        <v>0.96116878123798533</v>
      </c>
      <c r="K13" s="217">
        <f t="shared" si="1"/>
        <v>0.94232233454704439</v>
      </c>
      <c r="L13" s="217">
        <f t="shared" si="1"/>
        <v>0.92384542602651409</v>
      </c>
      <c r="M13" s="217">
        <f t="shared" si="1"/>
        <v>0.90573080982991572</v>
      </c>
      <c r="N13" s="217">
        <f t="shared" si="1"/>
        <v>0.88797138218619187</v>
      </c>
      <c r="O13" s="217">
        <f t="shared" si="1"/>
        <v>0.87056017861391355</v>
      </c>
      <c r="P13" s="217">
        <f t="shared" si="1"/>
        <v>0.85349037119011129</v>
      </c>
      <c r="Q13" s="217">
        <f t="shared" si="1"/>
        <v>0.83675526587265814</v>
      </c>
      <c r="R13" s="217">
        <f t="shared" si="1"/>
        <v>0.82034829987515501</v>
      </c>
      <c r="S13" s="217">
        <f t="shared" si="1"/>
        <v>0.80426303909328922</v>
      </c>
      <c r="T13" s="209"/>
    </row>
    <row r="14" spans="1:20" ht="14.65" customHeight="1" x14ac:dyDescent="0.35">
      <c r="A14" s="303"/>
      <c r="B14" s="57" t="s">
        <v>182</v>
      </c>
      <c r="C14" s="217">
        <f>C12*C13</f>
        <v>1.5663768880756426</v>
      </c>
      <c r="D14" s="217">
        <f>D12*D13</f>
        <v>1.4569863527138842</v>
      </c>
      <c r="E14" s="217">
        <f>E12*E13</f>
        <v>1.355235287340369</v>
      </c>
      <c r="F14" s="217">
        <f>F12*F13</f>
        <v>1.1894560410720001</v>
      </c>
      <c r="G14" s="217">
        <f>G12*G13</f>
        <v>1.0727340000000001</v>
      </c>
      <c r="H14" s="217">
        <v>1</v>
      </c>
      <c r="I14" s="217">
        <f t="shared" ref="I14:S14" si="2">I12*I13</f>
        <v>0.93219754384591136</v>
      </c>
      <c r="J14" s="217">
        <f t="shared" si="2"/>
        <v>0.86899226075234992</v>
      </c>
      <c r="K14" s="217">
        <f t="shared" si="2"/>
        <v>0.81007245109444637</v>
      </c>
      <c r="L14" s="217">
        <f t="shared" si="2"/>
        <v>0.75514754924748007</v>
      </c>
      <c r="M14" s="217">
        <f t="shared" si="2"/>
        <v>0.70394669064976023</v>
      </c>
      <c r="N14" s="217">
        <f t="shared" si="2"/>
        <v>0.65621737602216412</v>
      </c>
      <c r="O14" s="217">
        <f t="shared" si="2"/>
        <v>0.61172422615687028</v>
      </c>
      <c r="P14" s="217">
        <f t="shared" si="2"/>
        <v>0.57024782113447525</v>
      </c>
      <c r="Q14" s="217">
        <f t="shared" si="2"/>
        <v>0.53158361824504052</v>
      </c>
      <c r="R14" s="217">
        <f t="shared" si="2"/>
        <v>0.49554094327674936</v>
      </c>
      <c r="S14" s="217">
        <f t="shared" si="2"/>
        <v>0.46194205019767187</v>
      </c>
      <c r="T14" s="209"/>
    </row>
    <row r="15" spans="1:20" ht="14.65" customHeight="1" x14ac:dyDescent="0.25">
      <c r="A15" s="303"/>
      <c r="C15" s="217"/>
      <c r="D15" s="217"/>
      <c r="E15" s="217"/>
      <c r="F15" s="217"/>
      <c r="G15" s="217"/>
      <c r="H15" s="217"/>
      <c r="I15" s="217"/>
      <c r="J15" s="217"/>
      <c r="K15" s="217"/>
      <c r="L15" s="217"/>
      <c r="M15" s="217"/>
      <c r="N15" s="217"/>
      <c r="O15" s="217"/>
      <c r="P15" s="217"/>
      <c r="Q15" s="217"/>
      <c r="R15" s="217"/>
      <c r="S15" s="217"/>
      <c r="T15" s="209"/>
    </row>
    <row r="16" spans="1:20" ht="14.65" customHeight="1" x14ac:dyDescent="0.35">
      <c r="A16" s="303"/>
      <c r="C16" s="224" t="s">
        <v>135</v>
      </c>
      <c r="D16" s="223" t="s">
        <v>136</v>
      </c>
      <c r="E16" s="223" t="s">
        <v>137</v>
      </c>
      <c r="F16" s="223" t="s">
        <v>138</v>
      </c>
      <c r="G16" s="223" t="s">
        <v>139</v>
      </c>
      <c r="H16" s="223" t="s">
        <v>140</v>
      </c>
      <c r="I16" s="223" t="s">
        <v>141</v>
      </c>
      <c r="J16" s="223" t="s">
        <v>142</v>
      </c>
      <c r="K16" s="223" t="s">
        <v>143</v>
      </c>
      <c r="L16" s="223" t="s">
        <v>144</v>
      </c>
      <c r="M16" s="223" t="s">
        <v>145</v>
      </c>
      <c r="N16" s="223" t="s">
        <v>146</v>
      </c>
      <c r="O16" s="223" t="s">
        <v>147</v>
      </c>
      <c r="P16" s="223" t="s">
        <v>251</v>
      </c>
      <c r="Q16" s="223" t="s">
        <v>252</v>
      </c>
      <c r="R16" s="223" t="s">
        <v>253</v>
      </c>
      <c r="S16" s="223" t="s">
        <v>254</v>
      </c>
      <c r="T16" s="209"/>
    </row>
    <row r="17" spans="1:24" ht="14.65" customHeight="1" x14ac:dyDescent="0.35">
      <c r="A17" s="303"/>
      <c r="B17" s="57" t="s">
        <v>183</v>
      </c>
      <c r="C17" s="217">
        <f t="shared" ref="C17:F18" si="3">D17*(1+C8)</f>
        <v>1.3468413281251503</v>
      </c>
      <c r="D17" s="217">
        <f t="shared" si="3"/>
        <v>1.2778380722250002</v>
      </c>
      <c r="E17" s="217">
        <f t="shared" si="3"/>
        <v>1.2123700875000001</v>
      </c>
      <c r="F17" s="217">
        <f t="shared" si="3"/>
        <v>1.15025625</v>
      </c>
      <c r="G17" s="217">
        <f>H17*(1+G8)</f>
        <v>1.0725</v>
      </c>
      <c r="H17" s="217">
        <v>1</v>
      </c>
      <c r="I17" s="217">
        <f>H17/(1+I8)</f>
        <v>0.93240093240093236</v>
      </c>
      <c r="J17" s="217">
        <f t="shared" ref="J17:S18" si="4">I17/(1+J8)</f>
        <v>0.86937149874212805</v>
      </c>
      <c r="K17" s="217">
        <f t="shared" si="4"/>
        <v>0.81060279602995622</v>
      </c>
      <c r="L17" s="217">
        <f t="shared" si="4"/>
        <v>0.75580680282513402</v>
      </c>
      <c r="M17" s="217">
        <f t="shared" si="4"/>
        <v>0.70471496766912267</v>
      </c>
      <c r="N17" s="217">
        <f t="shared" si="4"/>
        <v>0.65707689293158289</v>
      </c>
      <c r="O17" s="217">
        <f t="shared" si="4"/>
        <v>0.6126591076285155</v>
      </c>
      <c r="P17" s="217">
        <f t="shared" si="4"/>
        <v>0.57124392319675099</v>
      </c>
      <c r="Q17" s="217">
        <f t="shared" si="4"/>
        <v>0.53262836661701729</v>
      </c>
      <c r="R17" s="217">
        <f t="shared" si="4"/>
        <v>0.49662318565689256</v>
      </c>
      <c r="S17" s="217">
        <f t="shared" si="4"/>
        <v>0.463051921358408</v>
      </c>
      <c r="T17" s="209"/>
    </row>
    <row r="18" spans="1:24" ht="14.65" customHeight="1" x14ac:dyDescent="0.35">
      <c r="A18" s="303"/>
      <c r="B18" s="57" t="s">
        <v>184</v>
      </c>
      <c r="C18" s="217">
        <f t="shared" si="3"/>
        <v>1.2253042410336001</v>
      </c>
      <c r="D18" s="217">
        <f t="shared" si="3"/>
        <v>1.20127866768</v>
      </c>
      <c r="E18" s="217">
        <f t="shared" si="3"/>
        <v>1.1777241839999999</v>
      </c>
      <c r="F18" s="217">
        <f t="shared" si="3"/>
        <v>1.091496</v>
      </c>
      <c r="G18" s="217">
        <f>H18*(1+G9)</f>
        <v>1.022</v>
      </c>
      <c r="H18" s="217">
        <v>1</v>
      </c>
      <c r="I18" s="217">
        <f>H18/(1+I9)</f>
        <v>0.98039215686274506</v>
      </c>
      <c r="J18" s="217">
        <f t="shared" si="4"/>
        <v>0.96116878123798533</v>
      </c>
      <c r="K18" s="217">
        <f t="shared" si="4"/>
        <v>0.94232233454704439</v>
      </c>
      <c r="L18" s="217">
        <f t="shared" si="4"/>
        <v>0.92384542602651409</v>
      </c>
      <c r="M18" s="217">
        <f t="shared" si="4"/>
        <v>0.90573080982991572</v>
      </c>
      <c r="N18" s="217">
        <f t="shared" si="4"/>
        <v>0.88797138218619187</v>
      </c>
      <c r="O18" s="217">
        <f t="shared" si="4"/>
        <v>0.87056017861391355</v>
      </c>
      <c r="P18" s="217">
        <f t="shared" si="4"/>
        <v>0.85349037119011129</v>
      </c>
      <c r="Q18" s="217">
        <f t="shared" si="4"/>
        <v>0.83675526587265814</v>
      </c>
      <c r="R18" s="217">
        <f t="shared" si="4"/>
        <v>0.82034829987515501</v>
      </c>
      <c r="S18" s="217">
        <f t="shared" si="4"/>
        <v>0.80426303909328922</v>
      </c>
      <c r="T18" s="209"/>
    </row>
    <row r="19" spans="1:24" ht="14.65" customHeight="1" x14ac:dyDescent="0.35">
      <c r="A19" s="303"/>
      <c r="B19" s="57" t="s">
        <v>185</v>
      </c>
      <c r="C19" s="217">
        <f>C17*C18</f>
        <v>1.6502903913510734</v>
      </c>
      <c r="D19" s="217">
        <f>D17*D18</f>
        <v>1.5350396169132279</v>
      </c>
      <c r="E19" s="217">
        <f>E17*E18</f>
        <v>1.4278375720069461</v>
      </c>
      <c r="F19" s="217">
        <f>F17*F18</f>
        <v>1.25550009585</v>
      </c>
      <c r="G19" s="217">
        <f>G17*G18</f>
        <v>1.096095</v>
      </c>
      <c r="H19" s="217">
        <v>1</v>
      </c>
      <c r="I19" s="217">
        <f t="shared" ref="I19:S19" si="5">I17*I18</f>
        <v>0.91411856117738466</v>
      </c>
      <c r="J19" s="217">
        <f t="shared" si="5"/>
        <v>0.83561274388901186</v>
      </c>
      <c r="K19" s="217">
        <f t="shared" si="5"/>
        <v>0.76384911914530995</v>
      </c>
      <c r="L19" s="217">
        <f t="shared" si="5"/>
        <v>0.69824865774972344</v>
      </c>
      <c r="M19" s="217">
        <f t="shared" si="5"/>
        <v>0.63828205836621732</v>
      </c>
      <c r="N19" s="217">
        <f t="shared" si="5"/>
        <v>0.58346547681906602</v>
      </c>
      <c r="O19" s="217">
        <f t="shared" si="5"/>
        <v>0.53335662216652135</v>
      </c>
      <c r="P19" s="217">
        <f t="shared" si="5"/>
        <v>0.48755118804929043</v>
      </c>
      <c r="Q19" s="217">
        <f t="shared" si="5"/>
        <v>0.44567959051994194</v>
      </c>
      <c r="R19" s="217">
        <f t="shared" si="5"/>
        <v>0.40740398603221528</v>
      </c>
      <c r="S19" s="217">
        <f t="shared" si="5"/>
        <v>0.37241554552969997</v>
      </c>
      <c r="T19" s="209"/>
    </row>
    <row r="20" spans="1:24" ht="14.65" customHeight="1" x14ac:dyDescent="0.35">
      <c r="A20" s="303"/>
      <c r="B20" s="57"/>
      <c r="C20" s="217"/>
      <c r="D20" s="217"/>
      <c r="E20" s="217"/>
      <c r="F20" s="217"/>
      <c r="G20" s="217"/>
      <c r="H20" s="217"/>
      <c r="I20" s="217"/>
      <c r="J20" s="217"/>
      <c r="K20" s="217"/>
      <c r="L20" s="217"/>
      <c r="M20" s="217"/>
      <c r="N20" s="217"/>
      <c r="O20" s="217"/>
      <c r="P20" s="217"/>
      <c r="Q20" s="217"/>
      <c r="R20" s="217"/>
      <c r="S20" s="217"/>
      <c r="T20" s="209"/>
    </row>
    <row r="21" spans="1:24" ht="14.65" customHeight="1" x14ac:dyDescent="0.35">
      <c r="A21" s="303"/>
      <c r="C21" s="202" t="s">
        <v>140</v>
      </c>
      <c r="T21" s="209"/>
      <c r="V21" s="304" t="s">
        <v>295</v>
      </c>
      <c r="W21" s="304"/>
      <c r="X21" s="304"/>
    </row>
    <row r="22" spans="1:24" ht="14.65" customHeight="1" x14ac:dyDescent="0.35">
      <c r="A22" s="303"/>
      <c r="B22" s="269" t="s">
        <v>255</v>
      </c>
      <c r="C22" s="271" t="s">
        <v>260</v>
      </c>
      <c r="T22" s="209"/>
      <c r="V22" s="304" t="s">
        <v>256</v>
      </c>
      <c r="W22" s="304" t="s">
        <v>260</v>
      </c>
      <c r="X22" s="304" t="s">
        <v>296</v>
      </c>
    </row>
    <row r="23" spans="1:24" ht="14.65" customHeight="1" x14ac:dyDescent="0.35">
      <c r="A23" s="303"/>
      <c r="B23" s="272" t="s">
        <v>297</v>
      </c>
      <c r="C23" s="207">
        <v>0</v>
      </c>
      <c r="D23" s="8" t="s">
        <v>298</v>
      </c>
      <c r="T23" s="209"/>
    </row>
    <row r="24" spans="1:24" ht="14.65" customHeight="1" x14ac:dyDescent="0.35">
      <c r="A24" s="303"/>
      <c r="B24" s="269" t="s">
        <v>299</v>
      </c>
      <c r="C24" s="271" t="s">
        <v>260</v>
      </c>
      <c r="T24" s="209"/>
    </row>
    <row r="25" spans="1:24" ht="14.65" customHeight="1" x14ac:dyDescent="0.25">
      <c r="A25" s="303"/>
      <c r="B25" s="274" t="s">
        <v>261</v>
      </c>
      <c r="T25" s="209"/>
    </row>
    <row r="26" spans="1:24" ht="14.65" customHeight="1" x14ac:dyDescent="0.25">
      <c r="A26" s="303"/>
      <c r="T26" s="209"/>
    </row>
    <row r="27" spans="1:24" ht="14.65" customHeight="1" x14ac:dyDescent="0.35">
      <c r="A27" s="303"/>
      <c r="B27" s="206" t="s">
        <v>262</v>
      </c>
      <c r="T27" s="209"/>
    </row>
    <row r="28" spans="1:24" ht="14.65" customHeight="1" x14ac:dyDescent="0.35">
      <c r="A28" s="303"/>
      <c r="B28" s="206" t="s">
        <v>263</v>
      </c>
      <c r="C28" s="218" t="s">
        <v>264</v>
      </c>
      <c r="T28" s="209"/>
    </row>
    <row r="29" spans="1:24" ht="14.65" customHeight="1" x14ac:dyDescent="0.35">
      <c r="A29" s="303"/>
      <c r="B29" s="8" t="s">
        <v>148</v>
      </c>
      <c r="C29" s="207">
        <v>4</v>
      </c>
      <c r="D29" s="202" t="s">
        <v>149</v>
      </c>
      <c r="T29" s="209"/>
      <c r="U29" s="8" t="s">
        <v>150</v>
      </c>
    </row>
    <row r="30" spans="1:24" ht="14.65" customHeight="1" x14ac:dyDescent="0.35">
      <c r="A30" s="303"/>
      <c r="B30" s="8" t="s">
        <v>265</v>
      </c>
      <c r="C30" s="207">
        <v>0</v>
      </c>
      <c r="D30" s="202" t="s">
        <v>266</v>
      </c>
      <c r="T30" s="209"/>
      <c r="U30" s="8" t="s">
        <v>150</v>
      </c>
    </row>
    <row r="31" spans="1:24" ht="14.65" customHeight="1" x14ac:dyDescent="0.25">
      <c r="A31" s="303"/>
      <c r="C31" s="8">
        <v>0</v>
      </c>
      <c r="D31" s="8">
        <v>1</v>
      </c>
      <c r="E31" s="8">
        <v>2</v>
      </c>
      <c r="F31" s="8">
        <v>3</v>
      </c>
      <c r="G31" s="8">
        <v>4</v>
      </c>
      <c r="H31" s="8">
        <v>5</v>
      </c>
      <c r="I31" s="8">
        <v>6</v>
      </c>
      <c r="J31" s="8">
        <v>7</v>
      </c>
      <c r="K31" s="8">
        <v>8</v>
      </c>
      <c r="L31" s="8">
        <v>9</v>
      </c>
      <c r="M31" s="8">
        <f>L31+1</f>
        <v>10</v>
      </c>
      <c r="N31" s="8">
        <f t="shared" ref="N31:S31" si="6">M31+1</f>
        <v>11</v>
      </c>
      <c r="O31" s="8">
        <f t="shared" si="6"/>
        <v>12</v>
      </c>
      <c r="P31" s="8">
        <f t="shared" si="6"/>
        <v>13</v>
      </c>
      <c r="Q31" s="8">
        <f t="shared" si="6"/>
        <v>14</v>
      </c>
      <c r="R31" s="8">
        <f t="shared" si="6"/>
        <v>15</v>
      </c>
      <c r="S31" s="8">
        <f t="shared" si="6"/>
        <v>16</v>
      </c>
      <c r="T31" s="209"/>
    </row>
    <row r="32" spans="1:24" ht="14.65" customHeight="1" x14ac:dyDescent="0.25">
      <c r="A32" s="303"/>
      <c r="C32" s="305" t="s">
        <v>135</v>
      </c>
      <c r="D32" s="305" t="s">
        <v>136</v>
      </c>
      <c r="E32" s="305" t="s">
        <v>137</v>
      </c>
      <c r="F32" s="305" t="s">
        <v>138</v>
      </c>
      <c r="G32" s="305" t="s">
        <v>139</v>
      </c>
      <c r="H32" s="305" t="s">
        <v>140</v>
      </c>
      <c r="I32" s="8" t="s">
        <v>141</v>
      </c>
      <c r="J32" s="8" t="s">
        <v>142</v>
      </c>
      <c r="K32" s="8" t="s">
        <v>143</v>
      </c>
      <c r="L32" s="8" t="s">
        <v>144</v>
      </c>
      <c r="M32" s="8" t="s">
        <v>145</v>
      </c>
      <c r="N32" s="8" t="s">
        <v>146</v>
      </c>
      <c r="O32" s="8" t="s">
        <v>147</v>
      </c>
      <c r="P32" s="8" t="s">
        <v>251</v>
      </c>
      <c r="Q32" s="8" t="s">
        <v>252</v>
      </c>
      <c r="R32" s="8" t="s">
        <v>253</v>
      </c>
      <c r="S32" s="8" t="s">
        <v>254</v>
      </c>
      <c r="T32" s="209" t="s">
        <v>151</v>
      </c>
    </row>
    <row r="33" spans="1:21" ht="14.65" customHeight="1" x14ac:dyDescent="0.35">
      <c r="A33" s="303"/>
      <c r="B33" s="8" t="s">
        <v>267</v>
      </c>
      <c r="C33" s="207">
        <v>0</v>
      </c>
      <c r="D33" s="207">
        <v>0</v>
      </c>
      <c r="E33" s="207">
        <v>0</v>
      </c>
      <c r="F33" s="207">
        <v>0</v>
      </c>
      <c r="G33" s="207">
        <v>0</v>
      </c>
      <c r="H33" s="207">
        <v>0</v>
      </c>
      <c r="T33" s="209"/>
      <c r="U33" s="8" t="s">
        <v>150</v>
      </c>
    </row>
    <row r="34" spans="1:21" ht="14.65" customHeight="1" x14ac:dyDescent="0.35">
      <c r="A34" s="303"/>
      <c r="B34" s="8" t="s">
        <v>268</v>
      </c>
      <c r="C34" s="208">
        <f>IF(C31=$C29+5,-$C30,0)</f>
        <v>0</v>
      </c>
      <c r="D34" s="208">
        <f t="shared" ref="D34:S34" si="7">IF(D31=$C29+5,-$C30,0)</f>
        <v>0</v>
      </c>
      <c r="E34" s="208">
        <f t="shared" si="7"/>
        <v>0</v>
      </c>
      <c r="F34" s="208">
        <f t="shared" si="7"/>
        <v>0</v>
      </c>
      <c r="G34" s="208">
        <f t="shared" si="7"/>
        <v>0</v>
      </c>
      <c r="H34" s="208">
        <f t="shared" si="7"/>
        <v>0</v>
      </c>
      <c r="I34" s="208">
        <f t="shared" si="7"/>
        <v>0</v>
      </c>
      <c r="J34" s="208">
        <f t="shared" si="7"/>
        <v>0</v>
      </c>
      <c r="K34" s="208">
        <f t="shared" si="7"/>
        <v>0</v>
      </c>
      <c r="L34" s="208">
        <f t="shared" si="7"/>
        <v>0</v>
      </c>
      <c r="M34" s="208">
        <f t="shared" si="7"/>
        <v>0</v>
      </c>
      <c r="N34" s="208">
        <f t="shared" si="7"/>
        <v>0</v>
      </c>
      <c r="O34" s="208">
        <f t="shared" si="7"/>
        <v>0</v>
      </c>
      <c r="P34" s="208">
        <f t="shared" si="7"/>
        <v>0</v>
      </c>
      <c r="Q34" s="208">
        <f t="shared" si="7"/>
        <v>0</v>
      </c>
      <c r="R34" s="208">
        <f t="shared" si="7"/>
        <v>0</v>
      </c>
      <c r="S34" s="208">
        <f t="shared" si="7"/>
        <v>0</v>
      </c>
      <c r="T34" s="209"/>
      <c r="U34" s="8" t="s">
        <v>152</v>
      </c>
    </row>
    <row r="35" spans="1:21" ht="14.65" customHeight="1" x14ac:dyDescent="0.35">
      <c r="A35" s="303"/>
      <c r="B35" s="8" t="s">
        <v>153</v>
      </c>
      <c r="C35" s="208"/>
      <c r="D35" s="208"/>
      <c r="E35" s="208"/>
      <c r="F35" s="208"/>
      <c r="G35" s="208"/>
      <c r="H35" s="208">
        <f>IF($C$28="ROI",IF(H31&lt;=$C29+4,-$J40/H13,0),IF($C$28="NI",IF(H31&lt;=$C29+4,-$J40/H18,0)))</f>
        <v>0</v>
      </c>
      <c r="I35" s="208">
        <f t="shared" ref="I35:S35" si="8">IF($C$28="ROI",IF(I31&lt;=$C29+4,-$J40/I13,0),IF($C$28="NI",IF(I31&lt;=$C29+4,-$J40/I18,0)))</f>
        <v>0</v>
      </c>
      <c r="J35" s="208">
        <f t="shared" si="8"/>
        <v>0</v>
      </c>
      <c r="K35" s="208">
        <f t="shared" si="8"/>
        <v>0</v>
      </c>
      <c r="L35" s="208">
        <f t="shared" si="8"/>
        <v>0</v>
      </c>
      <c r="M35" s="208">
        <f t="shared" si="8"/>
        <v>0</v>
      </c>
      <c r="N35" s="208">
        <f t="shared" si="8"/>
        <v>0</v>
      </c>
      <c r="O35" s="208">
        <f t="shared" si="8"/>
        <v>0</v>
      </c>
      <c r="P35" s="208">
        <f t="shared" si="8"/>
        <v>0</v>
      </c>
      <c r="Q35" s="208">
        <f t="shared" si="8"/>
        <v>0</v>
      </c>
      <c r="R35" s="208">
        <f t="shared" si="8"/>
        <v>0</v>
      </c>
      <c r="S35" s="208">
        <f t="shared" si="8"/>
        <v>0</v>
      </c>
      <c r="T35" s="209"/>
      <c r="U35" s="8" t="s">
        <v>152</v>
      </c>
    </row>
    <row r="36" spans="1:21" ht="14.65" customHeight="1" x14ac:dyDescent="0.35">
      <c r="A36" s="303"/>
      <c r="B36" s="8" t="s">
        <v>269</v>
      </c>
      <c r="C36" s="208">
        <f>SUM(C33:C34)</f>
        <v>0</v>
      </c>
      <c r="D36" s="208">
        <f t="shared" ref="D36:S36" si="9">SUM(D33:D35)</f>
        <v>0</v>
      </c>
      <c r="E36" s="208">
        <f t="shared" si="9"/>
        <v>0</v>
      </c>
      <c r="F36" s="208">
        <f t="shared" si="9"/>
        <v>0</v>
      </c>
      <c r="G36" s="208">
        <f t="shared" si="9"/>
        <v>0</v>
      </c>
      <c r="H36" s="208">
        <f t="shared" si="9"/>
        <v>0</v>
      </c>
      <c r="I36" s="208">
        <f t="shared" si="9"/>
        <v>0</v>
      </c>
      <c r="J36" s="208">
        <f t="shared" si="9"/>
        <v>0</v>
      </c>
      <c r="K36" s="208">
        <f t="shared" si="9"/>
        <v>0</v>
      </c>
      <c r="L36" s="208">
        <f t="shared" si="9"/>
        <v>0</v>
      </c>
      <c r="M36" s="208">
        <f t="shared" si="9"/>
        <v>0</v>
      </c>
      <c r="N36" s="208">
        <f t="shared" si="9"/>
        <v>0</v>
      </c>
      <c r="O36" s="208">
        <f t="shared" si="9"/>
        <v>0</v>
      </c>
      <c r="P36" s="208">
        <f t="shared" si="9"/>
        <v>0</v>
      </c>
      <c r="Q36" s="208">
        <f t="shared" si="9"/>
        <v>0</v>
      </c>
      <c r="R36" s="208">
        <f t="shared" si="9"/>
        <v>0</v>
      </c>
      <c r="S36" s="208">
        <f t="shared" si="9"/>
        <v>0</v>
      </c>
      <c r="T36" s="275" t="s">
        <v>270</v>
      </c>
      <c r="U36" s="8" t="s">
        <v>152</v>
      </c>
    </row>
    <row r="37" spans="1:21" ht="14.65" customHeight="1" x14ac:dyDescent="0.35">
      <c r="A37" s="303"/>
      <c r="B37" s="8" t="s">
        <v>300</v>
      </c>
      <c r="C37" s="208">
        <f>IF($C$28="ROI",C36*C14,IF($C$28="NI",C36*C19))</f>
        <v>0</v>
      </c>
      <c r="D37" s="208">
        <f t="shared" ref="D37:S37" si="10">IF($C$28="ROI",D36*D14,IF($C$28="NI",D36*D19))</f>
        <v>0</v>
      </c>
      <c r="E37" s="208">
        <f t="shared" si="10"/>
        <v>0</v>
      </c>
      <c r="F37" s="208">
        <f t="shared" si="10"/>
        <v>0</v>
      </c>
      <c r="G37" s="208">
        <f t="shared" si="10"/>
        <v>0</v>
      </c>
      <c r="H37" s="208">
        <f t="shared" si="10"/>
        <v>0</v>
      </c>
      <c r="I37" s="208">
        <f t="shared" si="10"/>
        <v>0</v>
      </c>
      <c r="J37" s="208">
        <f t="shared" si="10"/>
        <v>0</v>
      </c>
      <c r="K37" s="208">
        <f t="shared" si="10"/>
        <v>0</v>
      </c>
      <c r="L37" s="208">
        <f t="shared" si="10"/>
        <v>0</v>
      </c>
      <c r="M37" s="208">
        <f t="shared" si="10"/>
        <v>0</v>
      </c>
      <c r="N37" s="208">
        <f t="shared" si="10"/>
        <v>0</v>
      </c>
      <c r="O37" s="208">
        <f t="shared" si="10"/>
        <v>0</v>
      </c>
      <c r="P37" s="208">
        <f t="shared" si="10"/>
        <v>0</v>
      </c>
      <c r="Q37" s="208">
        <f t="shared" si="10"/>
        <v>0</v>
      </c>
      <c r="R37" s="208">
        <f t="shared" si="10"/>
        <v>0</v>
      </c>
      <c r="S37" s="208">
        <f t="shared" si="10"/>
        <v>0</v>
      </c>
      <c r="T37" s="276">
        <f>ABS(SUM(C37:S37))</f>
        <v>0</v>
      </c>
      <c r="U37" s="8" t="s">
        <v>152</v>
      </c>
    </row>
    <row r="38" spans="1:21" ht="14.65" customHeight="1" x14ac:dyDescent="0.25">
      <c r="A38" s="303"/>
      <c r="T38" s="209"/>
      <c r="U38" s="8" t="s">
        <v>152</v>
      </c>
    </row>
    <row r="39" spans="1:21" ht="14.65" customHeight="1" x14ac:dyDescent="0.35">
      <c r="A39" s="303"/>
      <c r="C39" s="277" t="str">
        <f t="shared" ref="C39:H39" si="11">"Inv. Yr. "&amp;C31</f>
        <v>Inv. Yr. 0</v>
      </c>
      <c r="D39" s="277" t="str">
        <f t="shared" si="11"/>
        <v>Inv. Yr. 1</v>
      </c>
      <c r="E39" s="277" t="str">
        <f t="shared" si="11"/>
        <v>Inv. Yr. 2</v>
      </c>
      <c r="F39" s="277" t="str">
        <f t="shared" si="11"/>
        <v>Inv. Yr. 3</v>
      </c>
      <c r="G39" s="277" t="str">
        <f t="shared" si="11"/>
        <v>Inv. Yr. 4</v>
      </c>
      <c r="H39" s="277" t="str">
        <f t="shared" si="11"/>
        <v>Inv. Yr. 5</v>
      </c>
      <c r="I39" s="277" t="s">
        <v>278</v>
      </c>
      <c r="J39" s="277" t="s">
        <v>151</v>
      </c>
      <c r="T39" s="209"/>
    </row>
    <row r="40" spans="1:21" ht="14.65" customHeight="1" x14ac:dyDescent="0.25">
      <c r="A40" s="303"/>
      <c r="B40" s="8" t="s">
        <v>279</v>
      </c>
      <c r="C40" s="278">
        <f>IF(C28="ROI",C33*C$14/SUMIF($H$31:$S$31,"&lt;="&amp;$C29+4,$H$12:$S$12),IF(C28="NI",C33*C$19/SUMIF($H$31:$S$31,"&lt;="&amp;$C29+4,$H$17:$S$17)))</f>
        <v>0</v>
      </c>
      <c r="D40" s="278">
        <f>IF(C28="ROI",D33*D$14/SUMIF($H$31:$S$31,"&lt;="&amp;$C29+4,$H$12:$S$12),IF(C28="NI",D33*D$19/SUMIF($H$31:$S$31,"&lt;="&amp;$C29+4,$H$17:$S$17)))</f>
        <v>0</v>
      </c>
      <c r="E40" s="278">
        <f>IF(C28="ROI",E33*E$14/SUMIF($H$31:$S$31,"&lt;="&amp;$C29+4,$H$12:$S$12),IF(C28="NI",E33*E$19/SUMIF($H$31:$S$31,"&lt;="&amp;$C29+4,$H$17:$S$17)))</f>
        <v>0</v>
      </c>
      <c r="F40" s="278">
        <f>IF(C28="ROI",F33*F$14/SUMIF($H$31:$S$31,"&lt;="&amp;$C29+4,$H$12:$S$12),IF(C28="NI",F33*F$19/SUMIF($H$31:$S$31,"&lt;="&amp;$C29+4,$H$17:$S$17)))</f>
        <v>0</v>
      </c>
      <c r="G40" s="278">
        <f>IF(C28="ROI",G33*G$14/SUMIF($H$31:$S$31,"&lt;="&amp;$C29+4,$H$12:$S$12),IF(C28="NI",G33*G$19/SUMIF($H$31:$S$31,"&lt;="&amp;$C29+4,$H$17:$S$17)))</f>
        <v>0</v>
      </c>
      <c r="H40" s="278">
        <f>IF(C28="ROI",H33*H$14/SUMIF($H$31:$S$31,"&lt;="&amp;$C29+4,$H$12:$S$12),IF(C28="NI",H33*H$19/SUMIF($H$31:$S$31,"&lt;="&amp;$C29+4,$H$17:$S$17)))</f>
        <v>0</v>
      </c>
      <c r="I40" s="278">
        <f>IF(C28="ROI",SUMPRODUCT($F$14:$S$14,F34:S34)/SUMIF(H31:S31,"&lt;="&amp;C29+4,$H$12:$S$12),IF(C28="NI",SUMPRODUCT($F$19:$S$19,F34:S34)/SUMIF(H31:S31,"&lt;="&amp;C29+4,$H$17:$S$17)))</f>
        <v>0</v>
      </c>
      <c r="J40" s="279">
        <f>SUM(C40:I40)</f>
        <v>0</v>
      </c>
      <c r="T40" s="209"/>
      <c r="U40" s="8" t="s">
        <v>152</v>
      </c>
    </row>
    <row r="41" spans="1:21" ht="14.65" customHeight="1" x14ac:dyDescent="0.25">
      <c r="A41" s="303"/>
      <c r="C41" s="214"/>
      <c r="D41" s="214"/>
      <c r="E41" s="214"/>
      <c r="F41" s="214"/>
      <c r="G41" s="214"/>
      <c r="H41" s="214"/>
      <c r="I41" s="214"/>
      <c r="J41" s="214"/>
      <c r="K41" s="214"/>
      <c r="L41" s="214"/>
      <c r="T41" s="209"/>
    </row>
    <row r="42" spans="1:21" ht="14.65" customHeight="1" x14ac:dyDescent="0.25">
      <c r="A42" s="303"/>
      <c r="T42" s="209"/>
    </row>
    <row r="43" spans="1:21" ht="14.65" customHeight="1" x14ac:dyDescent="0.25">
      <c r="A43" s="303"/>
      <c r="T43" s="209"/>
    </row>
    <row r="44" spans="1:21" ht="14.65" customHeight="1" x14ac:dyDescent="0.35">
      <c r="A44" s="303"/>
      <c r="B44" s="206" t="s">
        <v>280</v>
      </c>
      <c r="T44" s="209"/>
    </row>
    <row r="45" spans="1:21" ht="14.65" customHeight="1" x14ac:dyDescent="0.35">
      <c r="A45" s="303"/>
      <c r="B45" s="8" t="s">
        <v>148</v>
      </c>
      <c r="C45" s="207">
        <v>5</v>
      </c>
      <c r="D45" s="202" t="s">
        <v>149</v>
      </c>
      <c r="T45" s="209"/>
      <c r="U45" s="8" t="s">
        <v>150</v>
      </c>
    </row>
    <row r="46" spans="1:21" ht="14.65" customHeight="1" x14ac:dyDescent="0.35">
      <c r="A46" s="303"/>
      <c r="B46" s="8" t="s">
        <v>265</v>
      </c>
      <c r="C46" s="207">
        <v>0</v>
      </c>
      <c r="D46" s="202" t="s">
        <v>266</v>
      </c>
      <c r="T46" s="209"/>
      <c r="U46" s="8" t="s">
        <v>150</v>
      </c>
    </row>
    <row r="47" spans="1:21" ht="14.65" customHeight="1" x14ac:dyDescent="0.25">
      <c r="A47" s="303"/>
      <c r="C47" s="8">
        <f t="shared" ref="C47:S47" si="12">C31</f>
        <v>0</v>
      </c>
      <c r="D47" s="8">
        <f t="shared" si="12"/>
        <v>1</v>
      </c>
      <c r="E47" s="8">
        <f t="shared" si="12"/>
        <v>2</v>
      </c>
      <c r="F47" s="8">
        <f t="shared" si="12"/>
        <v>3</v>
      </c>
      <c r="G47" s="8">
        <f t="shared" si="12"/>
        <v>4</v>
      </c>
      <c r="H47" s="8">
        <f t="shared" si="12"/>
        <v>5</v>
      </c>
      <c r="I47" s="8">
        <f t="shared" si="12"/>
        <v>6</v>
      </c>
      <c r="J47" s="8">
        <f t="shared" si="12"/>
        <v>7</v>
      </c>
      <c r="K47" s="8">
        <f t="shared" si="12"/>
        <v>8</v>
      </c>
      <c r="L47" s="8">
        <f t="shared" si="12"/>
        <v>9</v>
      </c>
      <c r="M47" s="8">
        <f t="shared" si="12"/>
        <v>10</v>
      </c>
      <c r="N47" s="8">
        <f t="shared" si="12"/>
        <v>11</v>
      </c>
      <c r="O47" s="8">
        <f t="shared" si="12"/>
        <v>12</v>
      </c>
      <c r="P47" s="8">
        <f t="shared" si="12"/>
        <v>13</v>
      </c>
      <c r="Q47" s="8">
        <f t="shared" si="12"/>
        <v>14</v>
      </c>
      <c r="R47" s="8">
        <f t="shared" si="12"/>
        <v>15</v>
      </c>
      <c r="S47" s="8">
        <f t="shared" si="12"/>
        <v>16</v>
      </c>
      <c r="T47" s="209"/>
    </row>
    <row r="48" spans="1:21" ht="14.65" customHeight="1" x14ac:dyDescent="0.25">
      <c r="A48" s="303"/>
      <c r="C48" s="305" t="s">
        <v>135</v>
      </c>
      <c r="D48" s="305" t="s">
        <v>136</v>
      </c>
      <c r="E48" s="305" t="s">
        <v>137</v>
      </c>
      <c r="F48" s="305" t="s">
        <v>138</v>
      </c>
      <c r="G48" s="305" t="s">
        <v>139</v>
      </c>
      <c r="H48" s="305" t="s">
        <v>140</v>
      </c>
      <c r="I48" s="8" t="s">
        <v>141</v>
      </c>
      <c r="J48" s="8" t="s">
        <v>142</v>
      </c>
      <c r="K48" s="8" t="s">
        <v>143</v>
      </c>
      <c r="L48" s="8" t="s">
        <v>144</v>
      </c>
      <c r="M48" s="8" t="s">
        <v>145</v>
      </c>
      <c r="N48" s="8" t="s">
        <v>146</v>
      </c>
      <c r="O48" s="8" t="s">
        <v>147</v>
      </c>
      <c r="P48" s="8" t="s">
        <v>251</v>
      </c>
      <c r="Q48" s="8" t="s">
        <v>252</v>
      </c>
      <c r="R48" s="8" t="s">
        <v>253</v>
      </c>
      <c r="S48" s="8" t="s">
        <v>254</v>
      </c>
      <c r="T48" s="209" t="s">
        <v>151</v>
      </c>
    </row>
    <row r="49" spans="1:21" ht="14.65" customHeight="1" x14ac:dyDescent="0.35">
      <c r="A49" s="303"/>
      <c r="B49" s="8" t="s">
        <v>267</v>
      </c>
      <c r="C49" s="207">
        <v>0</v>
      </c>
      <c r="D49" s="207">
        <v>0</v>
      </c>
      <c r="E49" s="207">
        <v>0</v>
      </c>
      <c r="F49" s="207">
        <v>0</v>
      </c>
      <c r="G49" s="207">
        <v>0</v>
      </c>
      <c r="H49" s="207">
        <v>0</v>
      </c>
      <c r="T49" s="209"/>
      <c r="U49" s="8" t="s">
        <v>150</v>
      </c>
    </row>
    <row r="50" spans="1:21" ht="14.65" customHeight="1" x14ac:dyDescent="0.35">
      <c r="A50" s="303"/>
      <c r="B50" s="8" t="s">
        <v>268</v>
      </c>
      <c r="C50" s="208">
        <f>IF(C47=$C45+5,-$C46,0)</f>
        <v>0</v>
      </c>
      <c r="D50" s="208">
        <f t="shared" ref="D50:S50" si="13">IF(D47=$C45+5,-$C46,0)</f>
        <v>0</v>
      </c>
      <c r="E50" s="208">
        <f t="shared" si="13"/>
        <v>0</v>
      </c>
      <c r="F50" s="208">
        <f t="shared" si="13"/>
        <v>0</v>
      </c>
      <c r="G50" s="208">
        <f t="shared" si="13"/>
        <v>0</v>
      </c>
      <c r="H50" s="208">
        <f t="shared" si="13"/>
        <v>0</v>
      </c>
      <c r="I50" s="208">
        <f t="shared" si="13"/>
        <v>0</v>
      </c>
      <c r="J50" s="208">
        <f t="shared" si="13"/>
        <v>0</v>
      </c>
      <c r="K50" s="208">
        <f t="shared" si="13"/>
        <v>0</v>
      </c>
      <c r="L50" s="208">
        <f t="shared" si="13"/>
        <v>0</v>
      </c>
      <c r="M50" s="208">
        <f t="shared" si="13"/>
        <v>0</v>
      </c>
      <c r="N50" s="208">
        <f t="shared" si="13"/>
        <v>0</v>
      </c>
      <c r="O50" s="208">
        <f t="shared" si="13"/>
        <v>0</v>
      </c>
      <c r="P50" s="208">
        <f t="shared" si="13"/>
        <v>0</v>
      </c>
      <c r="Q50" s="208">
        <f t="shared" si="13"/>
        <v>0</v>
      </c>
      <c r="R50" s="208">
        <f t="shared" si="13"/>
        <v>0</v>
      </c>
      <c r="S50" s="208">
        <f t="shared" si="13"/>
        <v>0</v>
      </c>
      <c r="T50" s="209"/>
      <c r="U50" s="8" t="s">
        <v>152</v>
      </c>
    </row>
    <row r="51" spans="1:21" ht="14.65" customHeight="1" x14ac:dyDescent="0.35">
      <c r="A51" s="303"/>
      <c r="B51" s="8" t="s">
        <v>153</v>
      </c>
      <c r="C51" s="208"/>
      <c r="D51" s="208"/>
      <c r="E51" s="208"/>
      <c r="F51" s="208"/>
      <c r="G51" s="208"/>
      <c r="H51" s="208">
        <f>IF($C$28="ROI",IF(H47&lt;=$C45+4,-$J56/H$13,0),IF($C$28="NI",IF(H47&lt;=$C45+4,-$J56/H$18,0)))</f>
        <v>0</v>
      </c>
      <c r="I51" s="208">
        <f>IF($C$28="ROI",IF(I47&lt;=$C45+4,-$J56/I$13,0),IF($C$28="NI",IF(I47&lt;=$C45+4,-$J56/I$18,0)))</f>
        <v>0</v>
      </c>
      <c r="J51" s="208">
        <f>IF($C$28="ROI",IF(J47&lt;=$C45+4,-$J56/J$13,0),IF($C$28="NI",IF(J47&lt;=$C45+4,-$J56/J$18,0)))</f>
        <v>0</v>
      </c>
      <c r="K51" s="208">
        <f t="shared" ref="K51:S51" si="14">IF($C$28="ROI",IF(K47&lt;=$C45+4,-$J56/K$13,0),IF($C$28="NI",IF(K47&lt;=$C45+4,-$J56/K$18,0)))</f>
        <v>0</v>
      </c>
      <c r="L51" s="208">
        <f t="shared" si="14"/>
        <v>0</v>
      </c>
      <c r="M51" s="208">
        <f t="shared" si="14"/>
        <v>0</v>
      </c>
      <c r="N51" s="208">
        <f t="shared" si="14"/>
        <v>0</v>
      </c>
      <c r="O51" s="208">
        <f t="shared" si="14"/>
        <v>0</v>
      </c>
      <c r="P51" s="208">
        <f t="shared" si="14"/>
        <v>0</v>
      </c>
      <c r="Q51" s="208">
        <f t="shared" si="14"/>
        <v>0</v>
      </c>
      <c r="R51" s="208">
        <f t="shared" si="14"/>
        <v>0</v>
      </c>
      <c r="S51" s="208">
        <f t="shared" si="14"/>
        <v>0</v>
      </c>
      <c r="T51" s="209"/>
      <c r="U51" s="8" t="s">
        <v>152</v>
      </c>
    </row>
    <row r="52" spans="1:21" ht="14.65" customHeight="1" x14ac:dyDescent="0.35">
      <c r="A52" s="303"/>
      <c r="B52" s="8" t="s">
        <v>269</v>
      </c>
      <c r="C52" s="208">
        <f>SUM(C49:C51)</f>
        <v>0</v>
      </c>
      <c r="D52" s="208">
        <f t="shared" ref="D52:S52" si="15">SUM(D49:D51)</f>
        <v>0</v>
      </c>
      <c r="E52" s="208">
        <f t="shared" si="15"/>
        <v>0</v>
      </c>
      <c r="F52" s="208">
        <f t="shared" si="15"/>
        <v>0</v>
      </c>
      <c r="G52" s="208">
        <f t="shared" si="15"/>
        <v>0</v>
      </c>
      <c r="H52" s="208">
        <f t="shared" si="15"/>
        <v>0</v>
      </c>
      <c r="I52" s="208">
        <f t="shared" si="15"/>
        <v>0</v>
      </c>
      <c r="J52" s="208">
        <f t="shared" si="15"/>
        <v>0</v>
      </c>
      <c r="K52" s="208">
        <f t="shared" si="15"/>
        <v>0</v>
      </c>
      <c r="L52" s="208">
        <f t="shared" si="15"/>
        <v>0</v>
      </c>
      <c r="M52" s="208">
        <f t="shared" si="15"/>
        <v>0</v>
      </c>
      <c r="N52" s="208">
        <f t="shared" si="15"/>
        <v>0</v>
      </c>
      <c r="O52" s="208">
        <f t="shared" si="15"/>
        <v>0</v>
      </c>
      <c r="P52" s="208">
        <f t="shared" si="15"/>
        <v>0</v>
      </c>
      <c r="Q52" s="208">
        <f t="shared" si="15"/>
        <v>0</v>
      </c>
      <c r="R52" s="208">
        <f t="shared" si="15"/>
        <v>0</v>
      </c>
      <c r="S52" s="208">
        <f t="shared" si="15"/>
        <v>0</v>
      </c>
      <c r="T52" s="275" t="s">
        <v>270</v>
      </c>
      <c r="U52" s="8" t="s">
        <v>152</v>
      </c>
    </row>
    <row r="53" spans="1:21" ht="14.65" customHeight="1" x14ac:dyDescent="0.35">
      <c r="A53" s="303"/>
      <c r="B53" s="8" t="s">
        <v>300</v>
      </c>
      <c r="C53" s="208">
        <f>IF($C$28="ROI",C52*C14,IF($C$28="NI",C52*C19))</f>
        <v>0</v>
      </c>
      <c r="D53" s="208">
        <f t="shared" ref="D53:S53" si="16">IF($C$28="ROI",D52*D14,IF($C$28="NI",D52*D19))</f>
        <v>0</v>
      </c>
      <c r="E53" s="208">
        <f t="shared" si="16"/>
        <v>0</v>
      </c>
      <c r="F53" s="208">
        <f t="shared" si="16"/>
        <v>0</v>
      </c>
      <c r="G53" s="208">
        <f t="shared" si="16"/>
        <v>0</v>
      </c>
      <c r="H53" s="208">
        <f t="shared" si="16"/>
        <v>0</v>
      </c>
      <c r="I53" s="208">
        <f t="shared" si="16"/>
        <v>0</v>
      </c>
      <c r="J53" s="208">
        <f t="shared" si="16"/>
        <v>0</v>
      </c>
      <c r="K53" s="208">
        <f t="shared" si="16"/>
        <v>0</v>
      </c>
      <c r="L53" s="208">
        <f t="shared" si="16"/>
        <v>0</v>
      </c>
      <c r="M53" s="208">
        <f t="shared" si="16"/>
        <v>0</v>
      </c>
      <c r="N53" s="208">
        <f t="shared" si="16"/>
        <v>0</v>
      </c>
      <c r="O53" s="208">
        <f t="shared" si="16"/>
        <v>0</v>
      </c>
      <c r="P53" s="208">
        <f t="shared" si="16"/>
        <v>0</v>
      </c>
      <c r="Q53" s="208">
        <f t="shared" si="16"/>
        <v>0</v>
      </c>
      <c r="R53" s="208">
        <f t="shared" si="16"/>
        <v>0</v>
      </c>
      <c r="S53" s="208">
        <f t="shared" si="16"/>
        <v>0</v>
      </c>
      <c r="T53" s="276">
        <f>ABS(SUM(C53:S53))</f>
        <v>0</v>
      </c>
      <c r="U53" s="8" t="s">
        <v>152</v>
      </c>
    </row>
    <row r="54" spans="1:21" ht="14.65" customHeight="1" x14ac:dyDescent="0.35">
      <c r="A54" s="303"/>
      <c r="C54" s="306"/>
      <c r="D54" s="306"/>
      <c r="E54" s="306"/>
      <c r="F54" s="306"/>
      <c r="G54" s="306"/>
      <c r="H54" s="306"/>
      <c r="I54" s="306"/>
      <c r="J54" s="306"/>
      <c r="K54" s="306"/>
      <c r="L54" s="306"/>
      <c r="M54" s="306"/>
      <c r="N54" s="306"/>
      <c r="O54" s="306"/>
      <c r="P54" s="306"/>
      <c r="Q54" s="306"/>
      <c r="R54" s="306"/>
      <c r="S54" s="306"/>
      <c r="T54" s="276"/>
      <c r="U54" s="8" t="s">
        <v>152</v>
      </c>
    </row>
    <row r="55" spans="1:21" ht="15" customHeight="1" x14ac:dyDescent="0.35">
      <c r="A55" s="303"/>
      <c r="C55" s="277" t="str">
        <f t="shared" ref="C55:H55" si="17">"Inv. Yr. "&amp;C47</f>
        <v>Inv. Yr. 0</v>
      </c>
      <c r="D55" s="277" t="str">
        <f t="shared" si="17"/>
        <v>Inv. Yr. 1</v>
      </c>
      <c r="E55" s="277" t="str">
        <f t="shared" si="17"/>
        <v>Inv. Yr. 2</v>
      </c>
      <c r="F55" s="277" t="str">
        <f t="shared" si="17"/>
        <v>Inv. Yr. 3</v>
      </c>
      <c r="G55" s="277" t="str">
        <f t="shared" si="17"/>
        <v>Inv. Yr. 4</v>
      </c>
      <c r="H55" s="277" t="str">
        <f t="shared" si="17"/>
        <v>Inv. Yr. 5</v>
      </c>
      <c r="I55" s="277" t="s">
        <v>278</v>
      </c>
      <c r="J55" s="277" t="s">
        <v>151</v>
      </c>
      <c r="T55" s="209"/>
    </row>
    <row r="56" spans="1:21" ht="14.65" customHeight="1" x14ac:dyDescent="0.25">
      <c r="A56" s="303"/>
      <c r="B56" s="8" t="s">
        <v>279</v>
      </c>
      <c r="C56" s="278">
        <f>IF(C28="ROI",C49*C$14/SUMIF($H$47:$S$47,"&lt;="&amp;$C45+4,$H$12:$S$12),IF(C28="NI",C49*C$19/SUMIF($H$47:$S$47,"&lt;="&amp;$C45+4,$H$17:$S$17)))</f>
        <v>0</v>
      </c>
      <c r="D56" s="278">
        <f>IF(C28="ROI",D49*D$14/SUMIF($H$47:$S$47,"&lt;="&amp;$C45+4,$H$12:$S$12),IF(C28="NI",D49*D$19/SUMIF($H$47:$S$47,"&lt;="&amp;$C45+4,$H$17:$S$17)))</f>
        <v>0</v>
      </c>
      <c r="E56" s="278">
        <f>IF(C28="ROI",E49*E$14/SUMIF($H$47:$S$47,"&lt;="&amp;$C45+4,$H$12:$S$12),IF(C28="NI",E49*E$19/SUMIF($H$47:$S$47,"&lt;="&amp;$C45+4,$H$17:$S$17)))</f>
        <v>0</v>
      </c>
      <c r="F56" s="278">
        <f>IF(C28="ROI",F49*F$14/SUMIF($H$47:$S$47,"&lt;="&amp;$C45+4,$H$12:$S$12),IF(C28="NI",F49*F$19/SUMIF($H$47:$S$47,"&lt;="&amp;$C45+4,$H$17:$S$17)))</f>
        <v>0</v>
      </c>
      <c r="G56" s="278">
        <f>IF(C28="ROI",G49*G$14/SUMIF($H$47:$S$47,"&lt;="&amp;$C45+4,$H$12:$S$12),IF(C28="NI",G49*G$19/SUMIF($H$47:$S$47,"&lt;="&amp;$C45+4,$H$17:$S$17)))</f>
        <v>0</v>
      </c>
      <c r="H56" s="278">
        <f>IF(C28="ROI",H49*H$14/SUMIF($H$47:$S$47,"&lt;="&amp;$C45+4,$H$12:$S$12),IF(C28="NI",H49*H$19/SUMIF($H$47:$S$47,"&lt;="&amp;$C45+4,$H$17:$S$17)))</f>
        <v>0</v>
      </c>
      <c r="I56" s="278">
        <f>IF(C28="ROI",SUMPRODUCT($F$14:$S$14,F50:S50)/SUMIF(H47:S47,"&lt;="&amp;C45+4,$H$12:$S$12),IF(C28="NI",SUMPRODUCT($F$19:$S$19,F50:S50)/SUMIF(H47:S47,"&lt;="&amp;C45+4,$H$17:$S$17)))</f>
        <v>0</v>
      </c>
      <c r="J56" s="279">
        <f>SUM(C56:I56)</f>
        <v>0</v>
      </c>
      <c r="T56" s="209"/>
      <c r="U56" s="8" t="s">
        <v>152</v>
      </c>
    </row>
    <row r="57" spans="1:21" ht="14.65" customHeight="1" x14ac:dyDescent="0.25">
      <c r="A57" s="303"/>
      <c r="F57" s="214"/>
      <c r="I57" s="214"/>
      <c r="T57" s="209"/>
    </row>
    <row r="58" spans="1:21" ht="14.65" customHeight="1" x14ac:dyDescent="0.25">
      <c r="A58" s="303"/>
      <c r="E58" s="307"/>
      <c r="T58" s="209"/>
    </row>
    <row r="59" spans="1:21" ht="14.65" customHeight="1" x14ac:dyDescent="0.35">
      <c r="A59" s="303"/>
      <c r="B59" s="206" t="s">
        <v>281</v>
      </c>
      <c r="T59" s="209"/>
    </row>
    <row r="60" spans="1:21" ht="14.65" customHeight="1" thickBot="1" x14ac:dyDescent="0.3">
      <c r="A60" s="303"/>
      <c r="T60" s="209"/>
    </row>
    <row r="61" spans="1:21" ht="14.65" customHeight="1" x14ac:dyDescent="0.35">
      <c r="A61" s="303"/>
      <c r="B61" s="285" t="s">
        <v>282</v>
      </c>
      <c r="C61" s="286" t="s">
        <v>283</v>
      </c>
      <c r="D61" s="308"/>
      <c r="T61" s="209"/>
    </row>
    <row r="62" spans="1:21" ht="15" customHeight="1" x14ac:dyDescent="0.35">
      <c r="A62" s="303"/>
      <c r="B62" s="309" t="s">
        <v>284</v>
      </c>
      <c r="C62" s="289" t="s">
        <v>140</v>
      </c>
      <c r="D62" s="296"/>
      <c r="T62" s="209"/>
    </row>
    <row r="63" spans="1:21" ht="15.4" customHeight="1" x14ac:dyDescent="0.35">
      <c r="A63" s="303"/>
      <c r="B63" s="309" t="s">
        <v>262</v>
      </c>
      <c r="C63" s="291">
        <f>J40</f>
        <v>0</v>
      </c>
      <c r="D63" s="296"/>
      <c r="T63" s="209"/>
    </row>
    <row r="64" spans="1:21" ht="15.4" customHeight="1" x14ac:dyDescent="0.35">
      <c r="A64" s="303"/>
      <c r="B64" s="309" t="s">
        <v>280</v>
      </c>
      <c r="C64" s="291">
        <f>J56</f>
        <v>0</v>
      </c>
      <c r="D64" s="296"/>
      <c r="T64" s="209"/>
    </row>
    <row r="65" spans="1:30" ht="15" customHeight="1" x14ac:dyDescent="0.25">
      <c r="A65" s="303"/>
      <c r="B65" s="309" t="s">
        <v>285</v>
      </c>
      <c r="C65" s="1"/>
      <c r="D65" s="296"/>
      <c r="T65" s="209"/>
    </row>
    <row r="66" spans="1:30" ht="14.65" customHeight="1" x14ac:dyDescent="0.25">
      <c r="A66" s="303"/>
      <c r="B66" s="309"/>
      <c r="C66" s="1"/>
      <c r="D66" s="296"/>
      <c r="T66" s="209"/>
    </row>
    <row r="67" spans="1:30" ht="14.65" customHeight="1" x14ac:dyDescent="0.35">
      <c r="A67" s="303"/>
      <c r="B67" s="292" t="s">
        <v>301</v>
      </c>
      <c r="C67" s="310">
        <f>SUM(C63:C64)</f>
        <v>0</v>
      </c>
      <c r="D67" s="296"/>
      <c r="T67" s="209"/>
    </row>
    <row r="68" spans="1:30" ht="14.65" customHeight="1" thickBot="1" x14ac:dyDescent="0.4">
      <c r="A68" s="303"/>
      <c r="B68" s="294" t="s">
        <v>287</v>
      </c>
      <c r="C68" s="295">
        <f>IF(C24="YES",C67*(1+C6)^2,IF(C22="YES",C23*(1+C6)^2,0))</f>
        <v>0</v>
      </c>
      <c r="D68" s="296"/>
      <c r="T68" s="209"/>
    </row>
    <row r="69" spans="1:30" ht="14.65" customHeight="1" thickTop="1" thickBot="1" x14ac:dyDescent="0.3">
      <c r="A69" s="311"/>
      <c r="B69" s="298"/>
      <c r="C69" s="312"/>
      <c r="D69" s="313"/>
      <c r="E69" s="311"/>
      <c r="T69" s="209"/>
    </row>
    <row r="70" spans="1:30" ht="14.65" customHeight="1" thickBot="1" x14ac:dyDescent="0.3">
      <c r="A70" s="311"/>
      <c r="B70" s="314"/>
      <c r="C70" s="314"/>
      <c r="D70" s="314"/>
      <c r="E70" s="314"/>
      <c r="F70" s="314"/>
      <c r="G70" s="314"/>
      <c r="H70" s="314"/>
      <c r="I70" s="314"/>
      <c r="J70" s="314"/>
      <c r="K70" s="314"/>
      <c r="L70" s="314"/>
      <c r="M70" s="314"/>
      <c r="N70" s="314"/>
      <c r="O70" s="314"/>
      <c r="P70" s="314"/>
      <c r="Q70" s="314"/>
      <c r="R70" s="314"/>
      <c r="S70" s="314"/>
      <c r="T70" s="315"/>
    </row>
    <row r="73" spans="1:30" ht="14.65" customHeight="1" x14ac:dyDescent="0.25">
      <c r="C73" s="8" t="s">
        <v>13</v>
      </c>
    </row>
    <row r="76" spans="1:30" ht="14.65" customHeight="1" x14ac:dyDescent="0.3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row>
    <row r="77" spans="1:30" ht="14.65" customHeight="1" x14ac:dyDescent="0.3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row>
    <row r="78" spans="1:30" ht="14.65" customHeight="1" x14ac:dyDescent="0.3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row>
    <row r="79" spans="1:30" ht="14.65" customHeight="1" x14ac:dyDescent="0.3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row>
    <row r="80" spans="1:30" ht="14.65" customHeight="1" x14ac:dyDescent="0.3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row>
    <row r="81" spans="1:30" ht="14.65" customHeight="1" x14ac:dyDescent="0.3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row>
    <row r="82" spans="1:30" ht="14.65" customHeight="1" x14ac:dyDescent="0.3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row>
    <row r="83" spans="1:30" ht="14.65" customHeight="1" x14ac:dyDescent="0.3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row>
    <row r="84" spans="1:30" ht="14.65" customHeight="1" x14ac:dyDescent="0.3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row>
    <row r="85" spans="1:30" ht="14.65" customHeight="1" x14ac:dyDescent="0.3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row>
    <row r="86" spans="1:30" ht="14.65" customHeight="1" x14ac:dyDescent="0.3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row>
    <row r="87" spans="1:30" ht="14.65" customHeight="1" x14ac:dyDescent="0.3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row>
    <row r="88" spans="1:30" ht="14.65" customHeight="1" x14ac:dyDescent="0.3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row>
    <row r="89" spans="1:30" ht="14.65" customHeight="1" x14ac:dyDescent="0.3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row>
    <row r="90" spans="1:30" ht="14.65" customHeight="1" x14ac:dyDescent="0.3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row>
    <row r="91" spans="1:30" ht="14.65" customHeight="1" x14ac:dyDescent="0.3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row>
    <row r="92" spans="1:30" ht="14.65" customHeight="1" x14ac:dyDescent="0.3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row>
    <row r="93" spans="1:30" ht="14.65" customHeight="1" x14ac:dyDescent="0.3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row>
    <row r="94" spans="1:30" ht="14.65" customHeight="1" x14ac:dyDescent="0.3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row>
    <row r="95" spans="1:30" ht="14.65" customHeight="1" x14ac:dyDescent="0.3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row>
    <row r="96" spans="1:30" ht="14.65" customHeight="1" x14ac:dyDescent="0.3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row>
    <row r="97" spans="1:30" ht="14.65" customHeight="1" x14ac:dyDescent="0.3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row>
    <row r="98" spans="1:30" ht="14.65" customHeight="1" x14ac:dyDescent="0.3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row>
    <row r="99" spans="1:30" ht="14.65" customHeight="1" x14ac:dyDescent="0.3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row>
    <row r="100" spans="1:30" ht="14.65" customHeight="1" x14ac:dyDescent="0.3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row>
    <row r="101" spans="1:30" ht="14.65" customHeight="1" x14ac:dyDescent="0.3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row>
    <row r="102" spans="1:30" ht="14.65" customHeight="1" x14ac:dyDescent="0.3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row>
    <row r="103" spans="1:30" ht="14.65" customHeight="1" x14ac:dyDescent="0.3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row>
    <row r="104" spans="1:30" ht="14.65" customHeight="1" x14ac:dyDescent="0.3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row>
    <row r="105" spans="1:30" ht="14.65" customHeight="1" x14ac:dyDescent="0.3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row>
    <row r="106" spans="1:30" ht="14.65" customHeight="1" x14ac:dyDescent="0.3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row>
  </sheetData>
  <mergeCells count="1">
    <mergeCell ref="B3:M3"/>
  </mergeCells>
  <conditionalFormatting sqref="T37">
    <cfRule type="cellIs" dxfId="5" priority="2" operator="greaterThan">
      <formula>0.5</formula>
    </cfRule>
  </conditionalFormatting>
  <conditionalFormatting sqref="T53">
    <cfRule type="cellIs" dxfId="4" priority="1" operator="greaterThan">
      <formula>0.5</formula>
    </cfRule>
  </conditionalFormatting>
  <dataValidations count="3">
    <dataValidation type="list" allowBlank="1" showInputMessage="1" showErrorMessage="1" sqref="C29 C45" xr:uid="{46D7B85A-84E8-4E24-8DCA-36479DCB8CFB}">
      <formula1>"1, 2, 3, 4, 5"</formula1>
    </dataValidation>
    <dataValidation type="list" allowBlank="1" showInputMessage="1" showErrorMessage="1" sqref="C28" xr:uid="{7FC8571C-8C60-4D58-B823-F17BDF568B25}">
      <formula1>"ROI, NI"</formula1>
    </dataValidation>
    <dataValidation type="list" allowBlank="1" showInputMessage="1" showErrorMessage="1" sqref="C22 C24" xr:uid="{EC34C752-A9CD-440B-8F4E-64AAB63F348E}">
      <formula1>"YES, NO"</formula1>
    </dataValidation>
  </dataValida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Unit and Contact details</vt:lpstr>
      <vt:lpstr>Investment Spend Detail</vt:lpstr>
      <vt:lpstr>Implementation Plan</vt:lpstr>
      <vt:lpstr>ILC Submission &amp; Historic Cost</vt:lpstr>
      <vt:lpstr>Historic cost Supporting Info</vt:lpstr>
      <vt:lpstr>refurb. inv. for CY202829</vt:lpstr>
      <vt:lpstr>UFI for CY202728</vt:lpstr>
      <vt:lpstr>UFI for CY202627</vt:lpstr>
      <vt:lpstr>UFI for CY202526</vt:lpstr>
      <vt:lpstr>UFI for CY202425</vt:lpstr>
      <vt:lpstr>UFI for CY202324</vt:lpstr>
      <vt:lpstr>UFI Supporting Information</vt:lpstr>
      <vt:lpstr>Additional Modelling Info</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Breen, Ciaran</dc:creator>
  <cp:lastModifiedBy>Andrew Chattrabhuti</cp:lastModifiedBy>
  <dcterms:created xsi:type="dcterms:W3CDTF">2023-10-19T13:51:06Z</dcterms:created>
  <dcterms:modified xsi:type="dcterms:W3CDTF">2024-05-24T08:05:44Z</dcterms:modified>
</cp:coreProperties>
</file>